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405" windowWidth="15120" windowHeight="771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s>
  <calcPr calcId="144525" calcOnSave="0"/>
</workbook>
</file>

<file path=xl/calcChain.xml><?xml version="1.0" encoding="utf-8"?>
<calcChain xmlns="http://schemas.openxmlformats.org/spreadsheetml/2006/main">
  <c r="F15" i="16" l="1"/>
  <c r="E15" i="16"/>
  <c r="F28" i="16"/>
  <c r="F29" i="16"/>
  <c r="E29" i="16"/>
  <c r="E28" i="16"/>
  <c r="E15" i="15"/>
  <c r="E16" i="15"/>
  <c r="E29" i="15"/>
  <c r="E28" i="15"/>
  <c r="E14" i="14"/>
  <c r="D14" i="14"/>
  <c r="E26" i="14"/>
  <c r="D26" i="14"/>
  <c r="D15" i="13"/>
  <c r="D14" i="13"/>
  <c r="D26" i="13"/>
  <c r="F50" i="12"/>
  <c r="E50" i="12"/>
  <c r="E63" i="12"/>
  <c r="F63" i="12"/>
  <c r="F31" i="12"/>
  <c r="E31" i="12"/>
  <c r="E30" i="12"/>
  <c r="E14" i="11"/>
  <c r="E30" i="11"/>
  <c r="E29" i="11"/>
  <c r="F30" i="12" l="1"/>
  <c r="E13" i="11" l="1"/>
  <c r="F55" i="16" l="1"/>
  <c r="E55" i="16"/>
  <c r="E53" i="14"/>
  <c r="D53" i="14"/>
  <c r="E36" i="15" l="1"/>
  <c r="E33" i="14"/>
  <c r="D33" i="14"/>
  <c r="F61" i="12"/>
  <c r="E61" i="12"/>
  <c r="F57" i="12"/>
  <c r="E57" i="12"/>
  <c r="D33" i="13"/>
  <c r="E58" i="11" l="1"/>
  <c r="E55" i="11" s="1"/>
  <c r="E41" i="11"/>
  <c r="D20" i="6"/>
  <c r="C20" i="6"/>
  <c r="D30" i="6"/>
  <c r="D29" i="6" s="1"/>
  <c r="C30" i="6"/>
  <c r="C29" i="6" s="1"/>
  <c r="C27" i="5"/>
  <c r="C35" i="5" l="1"/>
  <c r="F45" i="16"/>
  <c r="E45" i="16"/>
  <c r="F33" i="16"/>
  <c r="E33" i="16"/>
  <c r="E33" i="15"/>
  <c r="E43" i="14"/>
  <c r="E42" i="14" s="1"/>
  <c r="D43" i="14"/>
  <c r="D42" i="14" s="1"/>
  <c r="E32" i="14"/>
  <c r="D32" i="14"/>
  <c r="E30" i="14"/>
  <c r="D30" i="14"/>
  <c r="D30" i="13"/>
  <c r="F37" i="12"/>
  <c r="E37" i="12"/>
  <c r="E36" i="11" l="1"/>
  <c r="F53" i="16" l="1"/>
  <c r="E53" i="16"/>
  <c r="E51" i="14"/>
  <c r="D41" i="13"/>
  <c r="D40" i="13" s="1"/>
  <c r="D49" i="13"/>
  <c r="E53" i="15"/>
  <c r="E45" i="15"/>
  <c r="C17" i="6" l="1"/>
  <c r="E62" i="11" l="1"/>
  <c r="E29" i="14" l="1"/>
  <c r="D29" i="14"/>
  <c r="F53" i="12" l="1"/>
  <c r="E53" i="12"/>
  <c r="E52" i="11"/>
  <c r="E19" i="14" l="1"/>
  <c r="E18" i="14" s="1"/>
  <c r="D19" i="14"/>
  <c r="D18" i="14" s="1"/>
  <c r="D19" i="13"/>
  <c r="D18" i="13" s="1"/>
  <c r="E47" i="11" l="1"/>
  <c r="E46" i="11" s="1"/>
  <c r="D34" i="6"/>
  <c r="C34" i="6"/>
  <c r="C31" i="5"/>
  <c r="D17" i="6" l="1"/>
  <c r="C16" i="6"/>
  <c r="D16" i="14"/>
  <c r="D15" i="14" s="1"/>
  <c r="E16" i="14"/>
  <c r="E15" i="14" s="1"/>
  <c r="D24" i="14"/>
  <c r="D23" i="14" s="1"/>
  <c r="E24" i="14"/>
  <c r="E23" i="14" s="1"/>
  <c r="D37" i="14"/>
  <c r="E37" i="14"/>
  <c r="D47" i="14"/>
  <c r="D46" i="14" s="1"/>
  <c r="D41" i="14" s="1"/>
  <c r="E47" i="14"/>
  <c r="E46" i="14" s="1"/>
  <c r="E41" i="14" s="1"/>
  <c r="D45" i="13"/>
  <c r="F56" i="12"/>
  <c r="F52" i="12"/>
  <c r="F48" i="12"/>
  <c r="F47" i="12" s="1"/>
  <c r="F42" i="12"/>
  <c r="F41" i="12" s="1"/>
  <c r="F40" i="12" s="1"/>
  <c r="F39" i="12" s="1"/>
  <c r="F36" i="12"/>
  <c r="F35" i="12" s="1"/>
  <c r="F34" i="12" s="1"/>
  <c r="F28" i="12"/>
  <c r="F27" i="12" s="1"/>
  <c r="F26" i="12" s="1"/>
  <c r="F22" i="12"/>
  <c r="F21" i="12" s="1"/>
  <c r="F20" i="12" s="1"/>
  <c r="F15" i="12" s="1"/>
  <c r="F14" i="12" s="1"/>
  <c r="F18" i="12"/>
  <c r="F17" i="12" s="1"/>
  <c r="F16" i="12" s="1"/>
  <c r="E56" i="12"/>
  <c r="E52" i="12"/>
  <c r="E48" i="12"/>
  <c r="E42" i="12"/>
  <c r="E41" i="12" s="1"/>
  <c r="E40" i="12" s="1"/>
  <c r="E39" i="12" s="1"/>
  <c r="E36" i="12"/>
  <c r="E35" i="12" s="1"/>
  <c r="E34" i="12" s="1"/>
  <c r="E28" i="12"/>
  <c r="E27" i="12" s="1"/>
  <c r="E26" i="12" s="1"/>
  <c r="E22" i="12"/>
  <c r="E21" i="12" s="1"/>
  <c r="E20" i="12" s="1"/>
  <c r="E15" i="12" s="1"/>
  <c r="E14" i="12" s="1"/>
  <c r="E18" i="12"/>
  <c r="E17" i="12" s="1"/>
  <c r="E16" i="12" s="1"/>
  <c r="D38" i="6"/>
  <c r="C24" i="6"/>
  <c r="C22" i="6" s="1"/>
  <c r="E51" i="12" l="1"/>
  <c r="F51" i="12"/>
  <c r="D44" i="13"/>
  <c r="D39" i="13" s="1"/>
  <c r="E47" i="12"/>
  <c r="E46" i="12" s="1"/>
  <c r="E45" i="12" s="1"/>
  <c r="F46" i="12"/>
  <c r="F45" i="12" s="1"/>
  <c r="E36" i="14"/>
  <c r="D36" i="14"/>
  <c r="C38" i="6"/>
  <c r="C37" i="6" s="1"/>
  <c r="F49" i="16"/>
  <c r="F48" i="16" s="1"/>
  <c r="F44" i="16" s="1"/>
  <c r="E49" i="16"/>
  <c r="E48" i="16" s="1"/>
  <c r="E44" i="16" s="1"/>
  <c r="F42" i="16"/>
  <c r="E42" i="16"/>
  <c r="F40" i="16"/>
  <c r="F39" i="16" s="1"/>
  <c r="E40" i="16"/>
  <c r="F36" i="16"/>
  <c r="F35" i="16" s="1"/>
  <c r="E36" i="16"/>
  <c r="E35" i="16" s="1"/>
  <c r="E32" i="16"/>
  <c r="F32" i="16"/>
  <c r="F26" i="16"/>
  <c r="F25" i="16" s="1"/>
  <c r="E26" i="16"/>
  <c r="E25" i="16"/>
  <c r="F21" i="16"/>
  <c r="F20" i="16" s="1"/>
  <c r="E21" i="16"/>
  <c r="E20" i="16" s="1"/>
  <c r="F17" i="16"/>
  <c r="F16" i="16" s="1"/>
  <c r="E17" i="16"/>
  <c r="E16" i="16" s="1"/>
  <c r="E49" i="15"/>
  <c r="E48" i="15" s="1"/>
  <c r="E44" i="15" s="1"/>
  <c r="E42" i="15"/>
  <c r="E40" i="15"/>
  <c r="E35" i="15"/>
  <c r="E32" i="15"/>
  <c r="E26" i="15"/>
  <c r="E25" i="15" s="1"/>
  <c r="E21" i="15"/>
  <c r="E20" i="15" s="1"/>
  <c r="E17" i="15"/>
  <c r="D37" i="13"/>
  <c r="D36" i="13" s="1"/>
  <c r="D32" i="13"/>
  <c r="D29" i="13"/>
  <c r="D24" i="13"/>
  <c r="D16" i="13"/>
  <c r="D37" i="6"/>
  <c r="D27" i="6"/>
  <c r="D24" i="6"/>
  <c r="D22" i="6" s="1"/>
  <c r="D19" i="6"/>
  <c r="D16" i="6"/>
  <c r="C27" i="6"/>
  <c r="C19" i="6"/>
  <c r="E19" i="16" l="1"/>
  <c r="E19" i="15"/>
  <c r="E39" i="16"/>
  <c r="D15" i="6"/>
  <c r="D14" i="6" s="1"/>
  <c r="F19" i="16"/>
  <c r="E39" i="15"/>
  <c r="E51" i="11"/>
  <c r="E40" i="11"/>
  <c r="E39" i="11" s="1"/>
  <c r="E38" i="11" s="1"/>
  <c r="E35" i="11"/>
  <c r="E34" i="11" s="1"/>
  <c r="E33" i="11" s="1"/>
  <c r="E21" i="11"/>
  <c r="E20" i="11" s="1"/>
  <c r="E19" i="11" s="1"/>
  <c r="E27" i="11"/>
  <c r="E26" i="11" s="1"/>
  <c r="E25" i="11" s="1"/>
  <c r="E17" i="11"/>
  <c r="E16" i="11" s="1"/>
  <c r="E15" i="11" s="1"/>
  <c r="F14" i="16" l="1"/>
  <c r="E14" i="15"/>
  <c r="E50" i="11"/>
  <c r="E49" i="11" s="1"/>
  <c r="E45" i="11"/>
  <c r="E44" i="11" s="1"/>
  <c r="E14" i="16"/>
  <c r="C34" i="5"/>
  <c r="C26" i="5" l="1"/>
  <c r="C24" i="5"/>
  <c r="C14" i="5"/>
  <c r="C21" i="5" l="1"/>
  <c r="C19" i="5" l="1"/>
  <c r="C17" i="5"/>
  <c r="C16" i="5" s="1"/>
  <c r="C13" i="5"/>
  <c r="C12" i="5" l="1"/>
  <c r="C11" i="5" s="1"/>
  <c r="C15" i="6"/>
  <c r="C14" i="6" s="1"/>
</calcChain>
</file>

<file path=xl/sharedStrings.xml><?xml version="1.0" encoding="utf-8"?>
<sst xmlns="http://schemas.openxmlformats.org/spreadsheetml/2006/main" count="829" uniqueCount="293">
  <si>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</si>
  <si>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</si>
  <si>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</si>
  <si>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</si>
  <si>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</si>
  <si>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</si>
  <si>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</si>
  <si>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</si>
  <si>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</si>
  <si>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</si>
  <si>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</si>
  <si>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</si>
  <si>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</si>
  <si>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</si>
  <si>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</si>
  <si>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</si>
  <si>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</si>
  <si>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</si>
  <si>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</si>
  <si>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</si>
  <si>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</si>
  <si>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</si>
  <si>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</si>
  <si>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</si>
  <si>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</si>
  <si>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</si>
  <si>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</si>
  <si>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</si>
  <si>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</si>
  <si>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</si>
  <si>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</si>
  <si>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</si>
  <si>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</si>
  <si>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</si>
  <si>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</si>
  <si>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</si>
  <si>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</si>
  <si>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</si>
  <si>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</si>
  <si>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</si>
  <si>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</si>
  <si>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</si>
  <si>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</si>
  <si>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</si>
  <si>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</si>
  <si>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</si>
  <si>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</si>
  <si>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</si>
  <si>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</si>
  <si>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</si>
  <si>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</si>
  <si>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</si>
  <si>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</si>
  <si>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</si>
  <si>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</si>
  <si>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</si>
  <si>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</si>
  <si>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</si>
  <si>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</si>
  <si>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</si>
  <si>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</si>
  <si>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</si>
  <si>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</si>
  <si>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</si>
  <si>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</si>
  <si>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</si>
  <si>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</si>
  <si>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</si>
  <si>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</si>
  <si>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</si>
  <si>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</si>
  <si>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</si>
  <si>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</si>
  <si>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</si>
  <si>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</si>
  <si>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</si>
  <si>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</si>
  <si>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</si>
  <si>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</si>
  <si>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</si>
  <si>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</si>
  <si>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</si>
  <si>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</si>
  <si>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</si>
  <si>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</si>
  <si>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</si>
  <si>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</si>
  <si>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</si>
  <si>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</si>
  <si>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</si>
  <si>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</si>
  <si>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</si>
  <si>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</si>
  <si>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</si>
  <si>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</si>
  <si>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</si>
  <si>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</si>
  <si>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</si>
  <si>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</si>
  <si>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</si>
  <si>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</si>
  <si>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</si>
  <si>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</si>
  <si>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</si>
  <si>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</si>
  <si>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</si>
  <si>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</si>
  <si>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</si>
  <si>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</si>
  <si>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</si>
  <si>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</si>
  <si>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</si>
  <si>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</si>
  <si>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</si>
  <si>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</si>
  <si>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</si>
  <si>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</si>
  <si>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</si>
  <si>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</si>
  <si>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</si>
  <si>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</si>
  <si>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</si>
  <si>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</si>
  <si>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</si>
  <si>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</si>
  <si>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</si>
  <si>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</si>
  <si>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</si>
  <si>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</si>
  <si>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</si>
  <si>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</si>
  <si>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</si>
  <si>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</si>
  <si>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</si>
  <si>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</si>
  <si>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</si>
  <si>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</si>
  <si>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</si>
  <si>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</si>
  <si>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</si>
  <si>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</si>
  <si>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</si>
  <si>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</si>
  <si>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</si>
  <si>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</si>
  <si>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</si>
  <si>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</si>
  <si>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</si>
  <si>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</si>
  <si>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</si>
  <si>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</si>
  <si>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</si>
  <si>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</si>
  <si>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</si>
  <si>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</si>
  <si>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</si>
  <si>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</si>
  <si>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</si>
  <si>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</si>
  <si>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</si>
  <si>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</si>
  <si>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</si>
  <si>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</si>
  <si>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</si>
  <si>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</si>
  <si>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</si>
  <si>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</si>
  <si>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</si>
  <si>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</si>
  <si>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</si>
  <si>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</si>
  <si>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</si>
  <si>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</si>
  <si>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</si>
  <si>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</si>
  <si>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</si>
  <si>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</si>
  <si>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</si>
  <si>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</si>
  <si>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</si>
  <si>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</si>
  <si>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</si>
  <si>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</si>
  <si>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</si>
  <si>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</si>
  <si>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</si>
  <si>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</si>
  <si>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</si>
  <si>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</si>
  <si>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</si>
  <si>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</si>
  <si>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</si>
  <si>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</si>
  <si>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</si>
  <si>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</si>
  <si>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</si>
  <si>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</si>
  <si>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</si>
  <si>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</si>
  <si>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</si>
  <si>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</si>
  <si>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</si>
  <si>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</si>
  <si>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</si>
  <si>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</si>
  <si>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</si>
  <si>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</si>
  <si>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</si>
  <si>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</si>
  <si>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</si>
  <si>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</si>
  <si>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</si>
  <si>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</si>
  <si>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</si>
  <si>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</si>
  <si>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</si>
  <si>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</si>
  <si>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</si>
  <si>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</si>
  <si>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</si>
  <si>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</si>
  <si>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</si>
  <si>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</si>
  <si>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</si>
  <si>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</si>
  <si>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</si>
  <si>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</si>
  <si>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</si>
  <si>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</si>
  <si>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</si>
  <si>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</si>
  <si>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</si>
  <si>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</si>
  <si>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</si>
  <si>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</si>
  <si>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</si>
  <si>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000 2 18 60010 10 0000 151</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</si>
  <si>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</si>
  <si>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</si>
  <si>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</si>
  <si>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</si>
  <si>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</si>
  <si>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</si>
  <si>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</si>
  <si>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</si>
  <si>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</si>
  <si>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2 02 49999 10 7502 151</t>
  </si>
  <si>
    <t>Прочие межбюджетные трансферты, передаваемые бюджетам сельских поселений</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</si>
  <si>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</si>
  <si>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</si>
  <si>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</si>
  <si>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</si>
  <si>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</si>
  <si>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</si>
  <si>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</si>
  <si>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</si>
  <si>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1 11 05010 10 0000 120</t>
  </si>
  <si>
    <t>Доходы от сдачи в аренду земельных участков</t>
  </si>
  <si>
    <t>к решению Совета сельского поселения Семенкинский сельсовет</t>
  </si>
  <si>
    <t xml:space="preserve">Перечень главных администраторов 
доходов бюджета сельского поселения Семенкинский сельсовет 
муниципального района Белебеевский район Республики Башкортостан </t>
  </si>
  <si>
    <t>Администрация сельского поселения Семенкинский сельсовет муниципального района Белебеевский район Республики Башкортостан</t>
  </si>
  <si>
    <t>Иные доходы бюджета сельского поселения  Семенкинский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Семенкинский сельсовет муниципального района Белебеевский район Республики Башкортостан в пределах их компетенции</t>
  </si>
  <si>
    <t>Перечень
главных администраторов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</si>
  <si>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</si>
  <si>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</si>
  <si>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</si>
  <si>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 xml:space="preserve">Поступления доходов в бюджет сельского поселения Семенкинский сельсовет муниципального района Белебеевский район Республики Башкортостан на  2019 год
</t>
  </si>
  <si>
    <t>к решению Совета сельского поселения Семенкинский  сельсовет</t>
  </si>
  <si>
    <t xml:space="preserve">Поступления доходов в бюджет  сельского поселения Семенкинский  сельсовет муниципального района Белебеевский район Республики Башкортостан на плановый  2020 и 2021 годов  </t>
  </si>
  <si>
    <t xml:space="preserve">к решению Совета сельского поселения Семенкинский сельсовет </t>
  </si>
  <si>
    <t>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</si>
  <si>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</si>
  <si>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</si>
  <si>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Семенкинский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</si>
  <si>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Семенкинский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</si>
  <si>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</si>
  <si>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«Пожарная безопасность в сельском поселений Семенкинский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</si>
  <si>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Семенкинский сельсовет муниципального района Белебеевский район Республики Башкортостан"</t>
  </si>
  <si>
    <t>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2019 год</t>
  </si>
  <si>
    <t>Администрация сельского поселения Семенкинский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</si>
  <si>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плановый период 2020 и 2021 годов  </t>
  </si>
  <si>
    <t>Управление имуществом,находящийся в собственности</t>
  </si>
  <si>
    <t>0113</t>
  </si>
  <si>
    <t>Муниципальная программа "Управление имуществом,находящийся в собственности муниципального района"</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</si>
  <si>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 группам видов расходов классификации расходов бюджетов на плановый период  2020 и 2021 годов  </t>
  </si>
  <si>
    <t>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группам видов расходов классификации расходов бюджетов  на 2019 год</t>
  </si>
  <si>
    <t xml:space="preserve">«О проекте бюджета сельского поселения Семенкинский сельсовет  </t>
  </si>
  <si>
    <t>«О проекте бюджета сельского поселения Семенкинский сельсовет</t>
  </si>
  <si>
    <t>«О проекте бюджета сельского поселения Семенкинский  сельсовет</t>
  </si>
  <si>
    <t xml:space="preserve">«О проекте бюджета сельского поселения Семенкинский сельсовет </t>
  </si>
  <si>
    <t xml:space="preserve">«О проете бюджета сельского поселения Семенкинский сельсовет </t>
  </si>
  <si>
    <t>от 22.11.2018 № 267</t>
  </si>
  <si>
    <t xml:space="preserve">от 22.11.2018 № 267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</si>
</sst>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75">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8" fillId="0" borderId="1" xfId="0" applyFont="1" applyBorder="1" applyAlignment="1">
      <alignment horizontal="center" wrapText="1"/>
    </xf>
    <xf numFmtId="0" fontId="5" fillId="0" borderId="0" xfId="1" applyFont="1" applyFill="1" applyBorder="1" applyAlignment="1">
      <alignment wrapText="1"/>
    </xf>
    <xf numFmtId="0" fontId="3" fillId="0" borderId="1" xfId="1" applyFont="1" applyFill="1" applyBorder="1" applyAlignment="1">
      <alignment wrapText="1"/>
    </xf>
    <xf numFmtId="0" fontId="5" fillId="0" borderId="1" xfId="1" applyFont="1" applyFill="1" applyBorder="1" applyAlignment="1">
      <alignment horizontal="right" wrapText="1"/>
    </xf>
    <xf numFmtId="0" fontId="1" fillId="0" borderId="0" xfId="0" applyFont="1"/>
    <xf numFmtId="0" fontId="9"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9"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0"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3"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4" fontId="3" fillId="0" borderId="1" xfId="0" applyNumberFormat="1" applyFont="1" applyFill="1" applyBorder="1" applyAlignment="1">
      <alignment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4" fontId="1" fillId="0" borderId="1"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left" vertical="top" wrapText="1"/>
    </xf>
    <xf numFmtId="3"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4" fontId="3" fillId="2" borderId="1" xfId="0" applyNumberFormat="1" applyFont="1" applyFill="1" applyBorder="1" applyAlignment="1">
      <alignment horizontal="right" wrapText="1"/>
    </xf>
    <xf numFmtId="4" fontId="1" fillId="2" borderId="1" xfId="0" applyNumberFormat="1" applyFont="1" applyFill="1" applyBorder="1" applyAlignment="1">
      <alignment horizontal="right" wrapText="1"/>
    </xf>
    <xf numFmtId="4" fontId="3" fillId="2" borderId="1" xfId="0" applyNumberFormat="1" applyFont="1" applyFill="1" applyBorder="1" applyAlignment="1">
      <alignment wrapText="1"/>
    </xf>
    <xf numFmtId="4" fontId="1" fillId="2" borderId="1" xfId="0" applyNumberFormat="1" applyFont="1" applyFill="1" applyBorder="1" applyAlignment="1">
      <alignment horizontal="right" vertical="center" wrapText="1"/>
    </xf>
    <xf numFmtId="4" fontId="1" fillId="2" borderId="3" xfId="0" applyNumberFormat="1" applyFont="1" applyFill="1" applyBorder="1" applyAlignment="1">
      <alignment horizontal="right" vertical="center" wrapText="1"/>
    </xf>
    <xf numFmtId="0" fontId="1" fillId="2" borderId="1" xfId="0" applyFont="1" applyFill="1" applyBorder="1" applyAlignment="1">
      <alignment wrapText="1"/>
    </xf>
    <xf numFmtId="165" fontId="1" fillId="2" borderId="1" xfId="0" applyNumberFormat="1" applyFont="1" applyFill="1" applyBorder="1" applyAlignment="1">
      <alignment wrapText="1"/>
    </xf>
    <xf numFmtId="0" fontId="1" fillId="0" borderId="1" xfId="0" applyFont="1" applyBorder="1" applyAlignment="1">
      <alignment horizontal="center" vertical="top"/>
    </xf>
    <xf numFmtId="0" fontId="1" fillId="0" borderId="1" xfId="0" applyFont="1" applyBorder="1" applyAlignment="1">
      <alignment wrapText="1"/>
    </xf>
    <xf numFmtId="165" fontId="1" fillId="0" borderId="1" xfId="0" applyNumberFormat="1"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5" fillId="0" borderId="1" xfId="0" applyFont="1" applyFill="1" applyBorder="1" applyAlignment="1">
      <alignment wrapText="1"/>
    </xf>
    <xf numFmtId="0" fontId="5" fillId="0" borderId="0" xfId="1" applyFont="1"/>
    <xf numFmtId="0" fontId="6" fillId="0" borderId="1" xfId="0" applyFont="1" applyBorder="1" applyAlignment="1">
      <alignment horizontal="center" vertical="top" wrapText="1"/>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4" fontId="6" fillId="0" borderId="1" xfId="0" applyNumberFormat="1" applyFont="1" applyBorder="1" applyAlignment="1">
      <alignment horizont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wrapText="1"/>
    </xf>
    <xf numFmtId="0" fontId="5" fillId="0" borderId="1" xfId="0" applyFont="1" applyBorder="1" applyAlignment="1">
      <alignment horizontal="center" wrapText="1"/>
    </xf>
    <xf numFmtId="3" fontId="5" fillId="0" borderId="1" xfId="0" applyNumberFormat="1" applyFont="1" applyBorder="1" applyAlignment="1">
      <alignment horizontal="right" wrapText="1"/>
    </xf>
    <xf numFmtId="0" fontId="6" fillId="0" borderId="1" xfId="0" applyFont="1" applyBorder="1" applyAlignment="1">
      <alignment vertical="top" wrapText="1"/>
    </xf>
    <xf numFmtId="164" fontId="6" fillId="0" borderId="1" xfId="0" applyNumberFormat="1" applyFont="1" applyBorder="1" applyAlignment="1">
      <alignment horizontal="right" wrapText="1"/>
    </xf>
    <xf numFmtId="0" fontId="5" fillId="0" borderId="1" xfId="0" applyFont="1" applyBorder="1" applyAlignment="1">
      <alignment vertical="top" wrapText="1"/>
    </xf>
    <xf numFmtId="164" fontId="5"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6" fillId="0" borderId="1" xfId="1" applyFont="1" applyFill="1" applyBorder="1" applyAlignment="1">
      <alignment horizontal="center"/>
    </xf>
    <xf numFmtId="164" fontId="6" fillId="0" borderId="1" xfId="1" applyNumberFormat="1" applyFont="1" applyFill="1" applyBorder="1" applyAlignment="1">
      <alignment horizontal="right"/>
    </xf>
    <xf numFmtId="0" fontId="5" fillId="0" borderId="1" xfId="1" applyFont="1" applyFill="1" applyBorder="1" applyAlignment="1">
      <alignment horizontal="center"/>
    </xf>
    <xf numFmtId="164" fontId="5" fillId="0" borderId="1" xfId="1" applyNumberFormat="1" applyFont="1" applyFill="1" applyBorder="1" applyAlignment="1">
      <alignment horizontal="right"/>
    </xf>
    <xf numFmtId="0" fontId="3" fillId="0" borderId="1" xfId="0" applyFont="1" applyFill="1" applyBorder="1" applyAlignment="1">
      <alignment wrapText="1"/>
    </xf>
    <xf numFmtId="164" fontId="3" fillId="2" borderId="1" xfId="0" applyNumberFormat="1" applyFont="1" applyFill="1" applyBorder="1" applyAlignment="1">
      <alignment horizontal="right" wrapText="1"/>
    </xf>
    <xf numFmtId="49" fontId="1" fillId="0" borderId="1" xfId="0" applyNumberFormat="1" applyFont="1" applyFill="1" applyBorder="1" applyAlignment="1">
      <alignment horizontal="center"/>
    </xf>
    <xf numFmtId="3" fontId="1" fillId="3" borderId="1" xfId="0" applyNumberFormat="1" applyFont="1" applyFill="1" applyBorder="1" applyAlignment="1">
      <alignment vertical="top" wrapText="1"/>
    </xf>
    <xf numFmtId="164" fontId="5" fillId="0" borderId="1" xfId="0" applyNumberFormat="1" applyFont="1" applyBorder="1" applyAlignment="1">
      <alignment horizontal="right" wrapText="1"/>
    </xf>
    <xf numFmtId="0" fontId="6" fillId="0" borderId="1" xfId="0" applyFont="1" applyFill="1" applyBorder="1" applyAlignment="1">
      <alignment wrapText="1"/>
    </xf>
    <xf numFmtId="165" fontId="5" fillId="0" borderId="1" xfId="0" applyNumberFormat="1" applyFont="1" applyBorder="1" applyAlignment="1">
      <alignment horizontal="right" wrapText="1"/>
    </xf>
    <xf numFmtId="0" fontId="6" fillId="0" borderId="1" xfId="0" applyFont="1" applyBorder="1" applyAlignment="1">
      <alignment horizontal="right" wrapText="1"/>
    </xf>
    <xf numFmtId="0" fontId="5" fillId="0" borderId="1" xfId="0" applyFont="1" applyBorder="1" applyAlignment="1">
      <alignment horizontal="right"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5" fillId="0" borderId="0" xfId="1" applyFont="1" applyAlignment="1">
      <alignment horizontal="right" wrapText="1"/>
    </xf>
    <xf numFmtId="0" fontId="6" fillId="0" borderId="0" xfId="1" applyFont="1" applyFill="1" applyBorder="1" applyAlignment="1">
      <alignment horizontal="center"/>
    </xf>
    <xf numFmtId="0" fontId="6"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90" zoomScaleNormal="90" workbookViewId="0">
      <selection activeCell="F5" sqref="F5"/>
    </sheetView>
  </sheetViews>
  <sheetFormatPr defaultRowHeight="15" x14ac:dyDescent="0.25"/>
  <cols>
    <col min="1" max="1" width="36.42578125" style="15" customWidth="1"/>
    <col min="2" max="2" width="52.7109375" style="15" customWidth="1"/>
    <col min="3" max="3" width="18.42578125" style="15" customWidth="1"/>
    <col min="4" max="16384" width="9.140625" style="15"/>
  </cols>
  <sheetData>
    <row r="1" spans="1:3" s="14" customFormat="1" ht="18.75" x14ac:dyDescent="0.3">
      <c r="A1" s="140" t="s">
        <v>12</v>
      </c>
      <c r="B1" s="140"/>
      <c r="C1" s="140"/>
    </row>
    <row r="2" spans="1:3" s="14" customFormat="1" ht="18.75" x14ac:dyDescent="0.3">
      <c r="A2" s="140" t="s">
        <v>258</v>
      </c>
      <c r="B2" s="140"/>
      <c r="C2" s="140"/>
    </row>
    <row r="3" spans="1:3" s="14" customFormat="1" ht="18.75" x14ac:dyDescent="0.3">
      <c r="A3" s="140" t="s">
        <v>11</v>
      </c>
      <c r="B3" s="140"/>
      <c r="C3" s="140"/>
    </row>
    <row r="4" spans="1:3" s="14" customFormat="1" ht="18.75" customHeight="1" x14ac:dyDescent="0.3">
      <c r="A4" s="140" t="s">
        <v>291</v>
      </c>
      <c r="B4" s="140"/>
      <c r="C4" s="140"/>
    </row>
    <row r="5" spans="1:3" s="14" customFormat="1" ht="18.75" x14ac:dyDescent="0.3">
      <c r="A5" s="140" t="s">
        <v>286</v>
      </c>
      <c r="B5" s="140"/>
      <c r="C5" s="140"/>
    </row>
    <row r="6" spans="1:3" s="14" customFormat="1" ht="18.75" x14ac:dyDescent="0.3">
      <c r="A6" s="140" t="s">
        <v>11</v>
      </c>
      <c r="B6" s="140"/>
      <c r="C6" s="140"/>
    </row>
    <row r="7" spans="1:3" s="14" customFormat="1" ht="18.75" x14ac:dyDescent="0.3">
      <c r="A7" s="140" t="s">
        <v>248</v>
      </c>
      <c r="B7" s="140"/>
      <c r="C7" s="140"/>
    </row>
    <row r="9" spans="1:3" ht="97.5" customHeight="1" x14ac:dyDescent="0.3">
      <c r="A9" s="141" t="s">
        <v>249</v>
      </c>
      <c r="B9" s="142"/>
      <c r="C9" s="142"/>
    </row>
    <row r="10" spans="1:3" ht="18.75" x14ac:dyDescent="0.3">
      <c r="C10" s="16" t="s">
        <v>10</v>
      </c>
    </row>
    <row r="11" spans="1:3" s="18" customFormat="1" ht="56.25" x14ac:dyDescent="0.25">
      <c r="A11" s="84" t="s">
        <v>9</v>
      </c>
      <c r="B11" s="85" t="s">
        <v>0</v>
      </c>
      <c r="C11" s="84" t="s">
        <v>197</v>
      </c>
    </row>
    <row r="12" spans="1:3" ht="18.75" x14ac:dyDescent="0.25">
      <c r="A12" s="81">
        <v>1</v>
      </c>
      <c r="B12" s="81">
        <v>2</v>
      </c>
      <c r="C12" s="81">
        <v>3</v>
      </c>
    </row>
    <row r="13" spans="1:3" ht="93.75" x14ac:dyDescent="0.25">
      <c r="A13" s="80"/>
      <c r="B13" s="83" t="s">
        <v>1</v>
      </c>
      <c r="C13" s="81"/>
    </row>
    <row r="14" spans="1:3" ht="75" x14ac:dyDescent="0.25">
      <c r="A14" s="80" t="s">
        <v>156</v>
      </c>
      <c r="B14" s="80" t="s">
        <v>157</v>
      </c>
      <c r="C14" s="81">
        <v>100</v>
      </c>
    </row>
    <row r="15" spans="1:3" ht="56.25" x14ac:dyDescent="0.25">
      <c r="A15" s="80"/>
      <c r="B15" s="83" t="s">
        <v>3</v>
      </c>
      <c r="C15" s="81"/>
    </row>
    <row r="16" spans="1:3" ht="40.5" customHeight="1" x14ac:dyDescent="0.25">
      <c r="A16" s="138" t="s">
        <v>158</v>
      </c>
      <c r="B16" s="138" t="s">
        <v>159</v>
      </c>
      <c r="C16" s="139">
        <v>100</v>
      </c>
    </row>
    <row r="17" spans="1:3" ht="15" customHeight="1" x14ac:dyDescent="0.25">
      <c r="A17" s="138"/>
      <c r="B17" s="138"/>
      <c r="C17" s="139"/>
    </row>
    <row r="18" spans="1:3" ht="59.25" customHeight="1" x14ac:dyDescent="0.25">
      <c r="A18" s="138" t="s">
        <v>160</v>
      </c>
      <c r="B18" s="138" t="s">
        <v>161</v>
      </c>
      <c r="C18" s="139">
        <v>100</v>
      </c>
    </row>
    <row r="19" spans="1:3" ht="15" customHeight="1" x14ac:dyDescent="0.25">
      <c r="A19" s="138"/>
      <c r="B19" s="138"/>
      <c r="C19" s="139"/>
    </row>
    <row r="20" spans="1:3" ht="37.5" x14ac:dyDescent="0.25">
      <c r="A20" s="80" t="s">
        <v>162</v>
      </c>
      <c r="B20" s="80" t="s">
        <v>163</v>
      </c>
      <c r="C20" s="81">
        <v>100</v>
      </c>
    </row>
    <row r="21" spans="1:3" ht="56.25" x14ac:dyDescent="0.25">
      <c r="A21" s="80"/>
      <c r="B21" s="83" t="s">
        <v>4</v>
      </c>
      <c r="C21" s="81"/>
    </row>
    <row r="22" spans="1:3" ht="93.75" x14ac:dyDescent="0.25">
      <c r="A22" s="80" t="s">
        <v>164</v>
      </c>
      <c r="B22" s="80" t="s">
        <v>165</v>
      </c>
      <c r="C22" s="81">
        <v>100</v>
      </c>
    </row>
    <row r="23" spans="1:3" ht="97.5" customHeight="1" x14ac:dyDescent="0.25">
      <c r="A23" s="80" t="s">
        <v>166</v>
      </c>
      <c r="B23" s="80" t="s">
        <v>167</v>
      </c>
      <c r="C23" s="81">
        <v>100</v>
      </c>
    </row>
    <row r="24" spans="1:3" ht="56.25" x14ac:dyDescent="0.25">
      <c r="A24" s="80"/>
      <c r="B24" s="83" t="s">
        <v>5</v>
      </c>
      <c r="C24" s="81"/>
    </row>
    <row r="25" spans="1:3" ht="75" x14ac:dyDescent="0.25">
      <c r="A25" s="80" t="s">
        <v>168</v>
      </c>
      <c r="B25" s="80" t="s">
        <v>169</v>
      </c>
      <c r="C25" s="81">
        <v>100</v>
      </c>
    </row>
    <row r="26" spans="1:3" ht="37.5" x14ac:dyDescent="0.25">
      <c r="A26" s="80"/>
      <c r="B26" s="83" t="s">
        <v>6</v>
      </c>
      <c r="C26" s="81"/>
    </row>
    <row r="27" spans="1:3" ht="112.5" x14ac:dyDescent="0.25">
      <c r="A27" s="80" t="s">
        <v>170</v>
      </c>
      <c r="B27" s="80" t="s">
        <v>171</v>
      </c>
      <c r="C27" s="81">
        <v>100</v>
      </c>
    </row>
    <row r="28" spans="1:3" ht="131.25" x14ac:dyDescent="0.25">
      <c r="A28" s="80" t="s">
        <v>172</v>
      </c>
      <c r="B28" s="80" t="s">
        <v>173</v>
      </c>
      <c r="C28" s="81">
        <v>100</v>
      </c>
    </row>
    <row r="29" spans="1:3" ht="93.75" x14ac:dyDescent="0.25">
      <c r="A29" s="80" t="s">
        <v>174</v>
      </c>
      <c r="B29" s="80" t="s">
        <v>175</v>
      </c>
      <c r="C29" s="81">
        <v>100</v>
      </c>
    </row>
    <row r="30" spans="1:3" ht="93.75" x14ac:dyDescent="0.25">
      <c r="A30" s="80" t="s">
        <v>176</v>
      </c>
      <c r="B30" s="80" t="s">
        <v>177</v>
      </c>
      <c r="C30" s="81">
        <v>100</v>
      </c>
    </row>
    <row r="31" spans="1:3" ht="75" x14ac:dyDescent="0.25">
      <c r="A31" s="80" t="s">
        <v>178</v>
      </c>
      <c r="B31" s="80" t="s">
        <v>179</v>
      </c>
      <c r="C31" s="81">
        <v>100</v>
      </c>
    </row>
    <row r="32" spans="1:3" ht="18.75" x14ac:dyDescent="0.25">
      <c r="A32" s="80"/>
      <c r="B32" s="83" t="s">
        <v>7</v>
      </c>
      <c r="C32" s="81"/>
    </row>
    <row r="33" spans="1:3" ht="37.5" x14ac:dyDescent="0.25">
      <c r="A33" s="80" t="s">
        <v>180</v>
      </c>
      <c r="B33" s="22" t="s">
        <v>181</v>
      </c>
      <c r="C33" s="81">
        <v>100</v>
      </c>
    </row>
    <row r="34" spans="1:3" ht="131.25" x14ac:dyDescent="0.25">
      <c r="A34" s="80" t="s">
        <v>182</v>
      </c>
      <c r="B34" s="80" t="s">
        <v>183</v>
      </c>
      <c r="C34" s="81">
        <v>100</v>
      </c>
    </row>
    <row r="35" spans="1:3" ht="37.5" x14ac:dyDescent="0.25">
      <c r="A35" s="80" t="s">
        <v>184</v>
      </c>
      <c r="B35" s="80" t="s">
        <v>185</v>
      </c>
      <c r="C35" s="81">
        <v>100</v>
      </c>
    </row>
    <row r="36" spans="1:3" ht="57" customHeight="1" x14ac:dyDescent="0.25">
      <c r="A36" s="80" t="s">
        <v>186</v>
      </c>
      <c r="B36" s="22" t="s">
        <v>187</v>
      </c>
      <c r="C36" s="81">
        <v>100</v>
      </c>
    </row>
    <row r="37" spans="1:3" ht="37.5" x14ac:dyDescent="0.25">
      <c r="A37" s="80"/>
      <c r="B37" s="83" t="s">
        <v>8</v>
      </c>
      <c r="C37" s="81"/>
    </row>
    <row r="38" spans="1:3" ht="78" customHeight="1" x14ac:dyDescent="0.25">
      <c r="A38" s="138" t="s">
        <v>236</v>
      </c>
      <c r="B38" s="138" t="s">
        <v>188</v>
      </c>
      <c r="C38" s="139">
        <v>100</v>
      </c>
    </row>
    <row r="39" spans="1:3" ht="15" customHeight="1" x14ac:dyDescent="0.25">
      <c r="A39" s="138"/>
      <c r="B39" s="138"/>
      <c r="C39" s="139"/>
    </row>
    <row r="40" spans="1:3" ht="96.75" customHeight="1" x14ac:dyDescent="0.25">
      <c r="A40" s="138" t="s">
        <v>189</v>
      </c>
      <c r="B40" s="138" t="s">
        <v>190</v>
      </c>
      <c r="C40" s="139">
        <v>100</v>
      </c>
    </row>
    <row r="41" spans="1:3" ht="15" customHeight="1" x14ac:dyDescent="0.25">
      <c r="A41" s="138"/>
      <c r="B41" s="138"/>
      <c r="C41" s="139"/>
    </row>
    <row r="42" spans="1:3" ht="40.5" customHeight="1" x14ac:dyDescent="0.25">
      <c r="A42" s="138" t="s">
        <v>191</v>
      </c>
      <c r="B42" s="138" t="s">
        <v>192</v>
      </c>
      <c r="C42" s="139">
        <v>100</v>
      </c>
    </row>
    <row r="43" spans="1:3" ht="15" customHeight="1" x14ac:dyDescent="0.25">
      <c r="A43" s="138"/>
      <c r="B43" s="138"/>
      <c r="C43" s="139"/>
    </row>
    <row r="44" spans="1:3" ht="40.5" customHeight="1" x14ac:dyDescent="0.25">
      <c r="A44" s="138" t="s">
        <v>193</v>
      </c>
      <c r="B44" s="138" t="s">
        <v>194</v>
      </c>
      <c r="C44" s="139">
        <v>100</v>
      </c>
    </row>
    <row r="45" spans="1:3" ht="15" customHeight="1" x14ac:dyDescent="0.25">
      <c r="A45" s="138"/>
      <c r="B45" s="138"/>
      <c r="C45" s="139"/>
    </row>
    <row r="46" spans="1:3" ht="40.5" customHeight="1" x14ac:dyDescent="0.25">
      <c r="A46" s="138" t="s">
        <v>195</v>
      </c>
      <c r="B46" s="138" t="s">
        <v>196</v>
      </c>
      <c r="C46" s="139">
        <v>100</v>
      </c>
    </row>
    <row r="47" spans="1:3" ht="15" customHeight="1" x14ac:dyDescent="0.25">
      <c r="A47" s="138"/>
      <c r="B47" s="138"/>
      <c r="C47" s="139"/>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ageMargins left="0.70866141732283472" right="0.31496062992125984" top="0.74803149606299213" bottom="0.74803149606299213" header="0.31496062992125984" footer="0.31496062992125984"/>
  <pageSetup paperSize="9" scale="85" fitToHeight="1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opLeftCell="A2" zoomScale="80" zoomScaleNormal="80" workbookViewId="0">
      <selection activeCell="I13" sqref="I13"/>
    </sheetView>
  </sheetViews>
  <sheetFormatPr defaultRowHeight="15.75" x14ac:dyDescent="0.25"/>
  <cols>
    <col min="1" max="1" width="55.7109375" style="11" customWidth="1"/>
    <col min="2" max="2" width="7.5703125" style="11" customWidth="1"/>
    <col min="3" max="3" width="15.2851562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x14ac:dyDescent="0.3">
      <c r="A1" s="168" t="s">
        <v>96</v>
      </c>
      <c r="B1" s="168"/>
      <c r="C1" s="168"/>
      <c r="D1" s="168"/>
      <c r="E1" s="168"/>
    </row>
    <row r="2" spans="1:6" s="6" customFormat="1" ht="18.75" customHeight="1" x14ac:dyDescent="0.3">
      <c r="A2" s="168" t="s">
        <v>269</v>
      </c>
      <c r="B2" s="168"/>
      <c r="C2" s="168"/>
      <c r="D2" s="168"/>
      <c r="E2" s="168"/>
    </row>
    <row r="3" spans="1:6" s="6" customFormat="1" ht="18.75" customHeight="1" x14ac:dyDescent="0.3">
      <c r="A3" s="168" t="s">
        <v>11</v>
      </c>
      <c r="B3" s="168"/>
      <c r="C3" s="168"/>
      <c r="D3" s="168"/>
      <c r="E3" s="168"/>
    </row>
    <row r="4" spans="1:6" s="6" customFormat="1" ht="18.75" x14ac:dyDescent="0.3">
      <c r="A4" s="168" t="s">
        <v>292</v>
      </c>
      <c r="B4" s="168"/>
      <c r="C4" s="168"/>
      <c r="D4" s="168"/>
      <c r="E4" s="168"/>
    </row>
    <row r="5" spans="1:6" s="6" customFormat="1" ht="18.75" customHeight="1" x14ac:dyDescent="0.3">
      <c r="A5" s="168" t="s">
        <v>289</v>
      </c>
      <c r="B5" s="168"/>
      <c r="C5" s="168"/>
      <c r="D5" s="168"/>
      <c r="E5" s="168"/>
    </row>
    <row r="6" spans="1:6" s="6" customFormat="1" ht="18.75" customHeight="1" x14ac:dyDescent="0.3">
      <c r="A6" s="168" t="s">
        <v>11</v>
      </c>
      <c r="B6" s="168"/>
      <c r="C6" s="168"/>
      <c r="D6" s="168"/>
      <c r="E6" s="168"/>
    </row>
    <row r="7" spans="1:6" s="6" customFormat="1" ht="18.75" customHeight="1" x14ac:dyDescent="0.3">
      <c r="A7" s="168" t="s">
        <v>248</v>
      </c>
      <c r="B7" s="168"/>
      <c r="C7" s="168"/>
      <c r="D7" s="168"/>
      <c r="E7" s="168"/>
    </row>
    <row r="8" spans="1:6" ht="18.75" x14ac:dyDescent="0.3">
      <c r="A8" s="169"/>
      <c r="B8" s="169"/>
      <c r="C8" s="169"/>
      <c r="D8" s="169"/>
      <c r="E8" s="169"/>
    </row>
    <row r="9" spans="1:6" ht="54.75" customHeight="1" x14ac:dyDescent="0.3">
      <c r="A9" s="170" t="s">
        <v>278</v>
      </c>
      <c r="B9" s="170"/>
      <c r="C9" s="170"/>
      <c r="D9" s="170"/>
      <c r="E9" s="170"/>
      <c r="F9" s="2"/>
    </row>
    <row r="10" spans="1:6" s="11" customFormat="1" x14ac:dyDescent="0.25">
      <c r="A10" s="164"/>
      <c r="B10" s="164"/>
      <c r="C10" s="164"/>
      <c r="D10" s="164"/>
      <c r="E10" s="164"/>
    </row>
    <row r="11" spans="1:6" s="11" customFormat="1" ht="15.75" customHeight="1" x14ac:dyDescent="0.25">
      <c r="A11" s="165" t="s">
        <v>68</v>
      </c>
      <c r="B11" s="171" t="s">
        <v>100</v>
      </c>
      <c r="C11" s="171" t="s">
        <v>70</v>
      </c>
      <c r="D11" s="171" t="s">
        <v>71</v>
      </c>
      <c r="E11" s="171" t="s">
        <v>102</v>
      </c>
      <c r="F11" s="41"/>
    </row>
    <row r="12" spans="1:6" s="11" customFormat="1" ht="29.25" customHeight="1" x14ac:dyDescent="0.25">
      <c r="A12" s="166"/>
      <c r="B12" s="172"/>
      <c r="C12" s="172"/>
      <c r="D12" s="172"/>
      <c r="E12" s="172"/>
    </row>
    <row r="13" spans="1:6" s="11" customFormat="1" x14ac:dyDescent="0.25">
      <c r="A13" s="5">
        <v>1</v>
      </c>
      <c r="B13" s="5">
        <v>2</v>
      </c>
      <c r="C13" s="5">
        <v>2</v>
      </c>
      <c r="D13" s="5">
        <v>3</v>
      </c>
      <c r="E13" s="5">
        <v>4</v>
      </c>
    </row>
    <row r="14" spans="1:6" s="64" customFormat="1" ht="18.75" x14ac:dyDescent="0.3">
      <c r="A14" s="26" t="s">
        <v>29</v>
      </c>
      <c r="B14" s="12"/>
      <c r="C14" s="51"/>
      <c r="D14" s="51"/>
      <c r="E14" s="55">
        <f>E15</f>
        <v>4833.3999999999996</v>
      </c>
      <c r="F14" s="63"/>
    </row>
    <row r="15" spans="1:6" s="11" customFormat="1" ht="75" x14ac:dyDescent="0.3">
      <c r="A15" s="71" t="s">
        <v>279</v>
      </c>
      <c r="B15" s="4">
        <v>791</v>
      </c>
      <c r="C15" s="51"/>
      <c r="D15" s="51"/>
      <c r="E15" s="55">
        <f>E16+E20+E25+E28+E32+E35+E39+E44</f>
        <v>4833.3999999999996</v>
      </c>
      <c r="F15" s="41"/>
    </row>
    <row r="16" spans="1:6" s="11" customFormat="1" ht="112.5" x14ac:dyDescent="0.3">
      <c r="A16" s="71" t="s">
        <v>271</v>
      </c>
      <c r="B16" s="4">
        <v>791</v>
      </c>
      <c r="C16" s="50" t="s">
        <v>231</v>
      </c>
      <c r="D16" s="51"/>
      <c r="E16" s="62">
        <f>E17</f>
        <v>620.29999999999995</v>
      </c>
      <c r="F16" s="41"/>
    </row>
    <row r="17" spans="1:6" s="11" customFormat="1" ht="18.75" x14ac:dyDescent="0.3">
      <c r="A17" s="21" t="s">
        <v>221</v>
      </c>
      <c r="B17" s="4">
        <v>791</v>
      </c>
      <c r="C17" s="52" t="s">
        <v>232</v>
      </c>
      <c r="D17" s="23"/>
      <c r="E17" s="57">
        <f>E18</f>
        <v>620.29999999999995</v>
      </c>
      <c r="F17" s="7"/>
    </row>
    <row r="18" spans="1:6" s="11" customFormat="1" ht="95.25" customHeight="1" x14ac:dyDescent="0.3">
      <c r="A18" s="21" t="s">
        <v>76</v>
      </c>
      <c r="B18" s="3">
        <v>791</v>
      </c>
      <c r="C18" s="52" t="s">
        <v>232</v>
      </c>
      <c r="D18" s="23">
        <v>100</v>
      </c>
      <c r="E18" s="119">
        <v>620.29999999999995</v>
      </c>
    </row>
    <row r="19" spans="1:6" s="11" customFormat="1" ht="78.75" customHeight="1" x14ac:dyDescent="0.3">
      <c r="A19" s="21" t="s">
        <v>79</v>
      </c>
      <c r="B19" s="3">
        <v>791</v>
      </c>
      <c r="C19" s="75"/>
      <c r="D19" s="23"/>
      <c r="E19" s="57">
        <f>E20</f>
        <v>1752.3</v>
      </c>
    </row>
    <row r="20" spans="1:6" s="11" customFormat="1" ht="112.5" x14ac:dyDescent="0.3">
      <c r="A20" s="71" t="s">
        <v>272</v>
      </c>
      <c r="B20" s="3">
        <v>730</v>
      </c>
      <c r="C20" s="50" t="s">
        <v>231</v>
      </c>
      <c r="D20" s="51"/>
      <c r="E20" s="62">
        <f>E21</f>
        <v>1752.3</v>
      </c>
    </row>
    <row r="21" spans="1:6" s="7" customFormat="1" ht="37.5" x14ac:dyDescent="0.3">
      <c r="A21" s="21" t="s">
        <v>75</v>
      </c>
      <c r="B21" s="4">
        <v>791</v>
      </c>
      <c r="C21" s="52" t="s">
        <v>233</v>
      </c>
      <c r="D21" s="23"/>
      <c r="E21" s="57">
        <f>E22+E23+E24</f>
        <v>1752.3</v>
      </c>
    </row>
    <row r="22" spans="1:6" s="11" customFormat="1" ht="95.25" customHeight="1" x14ac:dyDescent="0.3">
      <c r="A22" s="21" t="s">
        <v>76</v>
      </c>
      <c r="B22" s="3">
        <v>791</v>
      </c>
      <c r="C22" s="52" t="s">
        <v>233</v>
      </c>
      <c r="D22" s="23">
        <v>100</v>
      </c>
      <c r="E22" s="119">
        <v>1040.2</v>
      </c>
      <c r="F22" s="8"/>
    </row>
    <row r="23" spans="1:6" s="11" customFormat="1" ht="37.5" x14ac:dyDescent="0.3">
      <c r="A23" s="21" t="s">
        <v>77</v>
      </c>
      <c r="B23" s="3">
        <v>791</v>
      </c>
      <c r="C23" s="52" t="s">
        <v>233</v>
      </c>
      <c r="D23" s="23">
        <v>200</v>
      </c>
      <c r="E23" s="119">
        <v>657.4</v>
      </c>
      <c r="F23" s="9"/>
    </row>
    <row r="24" spans="1:6" s="7" customFormat="1" ht="18.75" x14ac:dyDescent="0.3">
      <c r="A24" s="21" t="s">
        <v>78</v>
      </c>
      <c r="B24" s="4">
        <v>791</v>
      </c>
      <c r="C24" s="52" t="s">
        <v>233</v>
      </c>
      <c r="D24" s="23">
        <v>800</v>
      </c>
      <c r="E24" s="119">
        <v>54.7</v>
      </c>
      <c r="F24" s="9"/>
    </row>
    <row r="25" spans="1:6" s="11" customFormat="1" ht="18.75" x14ac:dyDescent="0.3">
      <c r="A25" s="26" t="s">
        <v>83</v>
      </c>
      <c r="B25" s="3">
        <v>791</v>
      </c>
      <c r="C25" s="51">
        <v>9900000000</v>
      </c>
      <c r="D25" s="51"/>
      <c r="E25" s="62">
        <f>E26</f>
        <v>1</v>
      </c>
      <c r="F25" s="9"/>
    </row>
    <row r="26" spans="1:6" s="11" customFormat="1" ht="18.75" x14ac:dyDescent="0.3">
      <c r="A26" s="21" t="s">
        <v>84</v>
      </c>
      <c r="B26" s="3">
        <v>791</v>
      </c>
      <c r="C26" s="75">
        <v>9900007500</v>
      </c>
      <c r="D26" s="23"/>
      <c r="E26" s="57">
        <f>E27</f>
        <v>1</v>
      </c>
      <c r="F26" s="9"/>
    </row>
    <row r="27" spans="1:6" s="11" customFormat="1" ht="18.75" x14ac:dyDescent="0.3">
      <c r="A27" s="21" t="s">
        <v>78</v>
      </c>
      <c r="B27" s="3">
        <v>791</v>
      </c>
      <c r="C27" s="75">
        <v>9900007500</v>
      </c>
      <c r="D27" s="23">
        <v>800</v>
      </c>
      <c r="E27" s="57">
        <v>1</v>
      </c>
      <c r="F27" s="9"/>
    </row>
    <row r="28" spans="1:6" s="8" customFormat="1" ht="31.5" x14ac:dyDescent="0.25">
      <c r="A28" s="116" t="s">
        <v>281</v>
      </c>
      <c r="B28" s="4">
        <v>791</v>
      </c>
      <c r="C28" s="110"/>
      <c r="D28" s="110"/>
      <c r="E28" s="120">
        <f>SUM(E30:E31)</f>
        <v>392.6</v>
      </c>
    </row>
    <row r="29" spans="1:6" s="8" customFormat="1" ht="45.75" customHeight="1" x14ac:dyDescent="0.25">
      <c r="A29" s="118" t="s">
        <v>283</v>
      </c>
      <c r="B29" s="3">
        <v>791</v>
      </c>
      <c r="C29" s="110">
        <v>1200000000</v>
      </c>
      <c r="D29" s="110"/>
      <c r="E29" s="120">
        <f>SUM(E30:E31)</f>
        <v>392.6</v>
      </c>
    </row>
    <row r="30" spans="1:6" ht="31.5" customHeight="1" x14ac:dyDescent="0.25">
      <c r="A30" s="118" t="s">
        <v>77</v>
      </c>
      <c r="B30" s="3">
        <v>791</v>
      </c>
      <c r="C30" s="114">
        <v>1200002040</v>
      </c>
      <c r="D30" s="114">
        <v>200</v>
      </c>
      <c r="E30" s="119">
        <v>391.6</v>
      </c>
    </row>
    <row r="31" spans="1:6" x14ac:dyDescent="0.25">
      <c r="A31" s="118" t="s">
        <v>78</v>
      </c>
      <c r="B31" s="3">
        <v>791</v>
      </c>
      <c r="C31" s="114">
        <v>1200092360</v>
      </c>
      <c r="D31" s="114">
        <v>800</v>
      </c>
      <c r="E31" s="119">
        <v>1</v>
      </c>
    </row>
    <row r="32" spans="1:6" s="11" customFormat="1" ht="18.75" x14ac:dyDescent="0.3">
      <c r="A32" s="26" t="s">
        <v>83</v>
      </c>
      <c r="B32" s="3">
        <v>791</v>
      </c>
      <c r="C32" s="51">
        <v>9900000000</v>
      </c>
      <c r="D32" s="51"/>
      <c r="E32" s="62">
        <f>E33</f>
        <v>54.7</v>
      </c>
      <c r="F32" s="9"/>
    </row>
    <row r="33" spans="1:6" s="8" customFormat="1" ht="75" x14ac:dyDescent="0.3">
      <c r="A33" s="21" t="s">
        <v>210</v>
      </c>
      <c r="B33" s="4">
        <v>791</v>
      </c>
      <c r="C33" s="75">
        <v>9900051180</v>
      </c>
      <c r="D33" s="23"/>
      <c r="E33" s="57">
        <f>E34</f>
        <v>54.7</v>
      </c>
      <c r="F33" s="9"/>
    </row>
    <row r="34" spans="1:6" ht="18.75" x14ac:dyDescent="0.3">
      <c r="A34" s="21" t="s">
        <v>95</v>
      </c>
      <c r="B34" s="3">
        <v>791</v>
      </c>
      <c r="C34" s="75">
        <v>9900051180</v>
      </c>
      <c r="D34" s="23">
        <v>100</v>
      </c>
      <c r="E34" s="57">
        <v>54.7</v>
      </c>
      <c r="F34" s="8"/>
    </row>
    <row r="35" spans="1:6" ht="93.75" x14ac:dyDescent="0.3">
      <c r="A35" s="103" t="s">
        <v>276</v>
      </c>
      <c r="B35" s="3">
        <v>791</v>
      </c>
      <c r="C35" s="51">
        <v>1600000000</v>
      </c>
      <c r="D35" s="51"/>
      <c r="E35" s="62">
        <f>E36</f>
        <v>368.90000000000003</v>
      </c>
    </row>
    <row r="36" spans="1:6" ht="37.5" x14ac:dyDescent="0.3">
      <c r="A36" s="21" t="s">
        <v>213</v>
      </c>
      <c r="B36" s="3">
        <v>791</v>
      </c>
      <c r="C36" s="102">
        <v>1600024300</v>
      </c>
      <c r="D36" s="23"/>
      <c r="E36" s="57">
        <f>SUM(E37:E38)</f>
        <v>368.90000000000003</v>
      </c>
      <c r="F36" s="8"/>
    </row>
    <row r="37" spans="1:6" ht="82.5" customHeight="1" x14ac:dyDescent="0.3">
      <c r="A37" s="104" t="s">
        <v>76</v>
      </c>
      <c r="B37" s="113" t="s">
        <v>218</v>
      </c>
      <c r="C37" s="105">
        <v>1600024300</v>
      </c>
      <c r="D37" s="114">
        <v>100</v>
      </c>
      <c r="E37" s="119">
        <v>294.10000000000002</v>
      </c>
    </row>
    <row r="38" spans="1:6" ht="37.5" x14ac:dyDescent="0.3">
      <c r="A38" s="21" t="s">
        <v>77</v>
      </c>
      <c r="B38" s="3">
        <v>791</v>
      </c>
      <c r="C38" s="102">
        <v>1600024300</v>
      </c>
      <c r="D38" s="23">
        <v>200</v>
      </c>
      <c r="E38" s="119">
        <v>74.8</v>
      </c>
    </row>
    <row r="39" spans="1:6" ht="75" x14ac:dyDescent="0.3">
      <c r="A39" s="129" t="s">
        <v>255</v>
      </c>
      <c r="B39" s="3">
        <v>791</v>
      </c>
      <c r="C39" s="51">
        <v>2100000000</v>
      </c>
      <c r="D39" s="51"/>
      <c r="E39" s="62">
        <f>E40+E42</f>
        <v>130</v>
      </c>
      <c r="F39" s="8"/>
    </row>
    <row r="40" spans="1:6" s="8" customFormat="1" ht="18.75" x14ac:dyDescent="0.3">
      <c r="A40" s="21" t="s">
        <v>214</v>
      </c>
      <c r="B40" s="4">
        <v>791</v>
      </c>
      <c r="C40" s="75">
        <v>2100003150</v>
      </c>
      <c r="D40" s="23"/>
      <c r="E40" s="57">
        <f>E41</f>
        <v>130</v>
      </c>
      <c r="F40" s="9"/>
    </row>
    <row r="41" spans="1:6" ht="37.5" x14ac:dyDescent="0.3">
      <c r="A41" s="21" t="s">
        <v>77</v>
      </c>
      <c r="B41" s="3">
        <v>791</v>
      </c>
      <c r="C41" s="75">
        <v>2100003150</v>
      </c>
      <c r="D41" s="23">
        <v>200</v>
      </c>
      <c r="E41" s="57">
        <v>130</v>
      </c>
    </row>
    <row r="42" spans="1:6" ht="93.75" hidden="1" x14ac:dyDescent="0.3">
      <c r="A42" s="21" t="s">
        <v>219</v>
      </c>
      <c r="B42" s="3">
        <v>791</v>
      </c>
      <c r="C42" s="75">
        <v>21000074040</v>
      </c>
      <c r="D42" s="23"/>
      <c r="E42" s="57">
        <f>E43</f>
        <v>0</v>
      </c>
      <c r="F42" s="8"/>
    </row>
    <row r="43" spans="1:6" ht="37.5" hidden="1" x14ac:dyDescent="0.3">
      <c r="A43" s="21" t="s">
        <v>77</v>
      </c>
      <c r="B43" s="3">
        <v>791</v>
      </c>
      <c r="C43" s="75">
        <v>21000074040</v>
      </c>
      <c r="D43" s="23">
        <v>200</v>
      </c>
      <c r="E43" s="57">
        <v>0</v>
      </c>
    </row>
    <row r="44" spans="1:6" ht="109.5" customHeight="1" x14ac:dyDescent="0.3">
      <c r="A44" s="71" t="s">
        <v>274</v>
      </c>
      <c r="B44" s="3">
        <v>791</v>
      </c>
      <c r="C44" s="51">
        <v>2000000000</v>
      </c>
      <c r="D44" s="51"/>
      <c r="E44" s="62">
        <f>E45+E48+E53</f>
        <v>1513.6</v>
      </c>
    </row>
    <row r="45" spans="1:6" ht="18.75" x14ac:dyDescent="0.3">
      <c r="A45" s="21" t="s">
        <v>101</v>
      </c>
      <c r="B45" s="3">
        <v>791</v>
      </c>
      <c r="C45" s="131" t="s">
        <v>254</v>
      </c>
      <c r="D45" s="23"/>
      <c r="E45" s="57">
        <f>E46+E47</f>
        <v>370</v>
      </c>
    </row>
    <row r="46" spans="1:6" s="8" customFormat="1" ht="37.5" x14ac:dyDescent="0.3">
      <c r="A46" s="21" t="s">
        <v>77</v>
      </c>
      <c r="B46" s="4">
        <v>791</v>
      </c>
      <c r="C46" s="131" t="s">
        <v>254</v>
      </c>
      <c r="D46" s="23">
        <v>200</v>
      </c>
      <c r="E46" s="119">
        <v>370</v>
      </c>
      <c r="F46" s="9"/>
    </row>
    <row r="47" spans="1:6" s="8" customFormat="1" ht="0.75" customHeight="1" x14ac:dyDescent="0.3">
      <c r="A47" s="76" t="s">
        <v>78</v>
      </c>
      <c r="B47" s="4">
        <v>791</v>
      </c>
      <c r="C47" s="131" t="s">
        <v>254</v>
      </c>
      <c r="D47" s="77">
        <v>800</v>
      </c>
      <c r="E47" s="119"/>
      <c r="F47" s="9"/>
    </row>
    <row r="48" spans="1:6" ht="21.75" customHeight="1" x14ac:dyDescent="0.3">
      <c r="A48" s="101" t="s">
        <v>92</v>
      </c>
      <c r="B48" s="3">
        <v>791</v>
      </c>
      <c r="C48" s="10"/>
      <c r="D48" s="10"/>
      <c r="E48" s="57">
        <f>E49+E52</f>
        <v>643.59999999999991</v>
      </c>
    </row>
    <row r="49" spans="1:6" s="8" customFormat="1" ht="37.5" x14ac:dyDescent="0.3">
      <c r="A49" s="21" t="s">
        <v>94</v>
      </c>
      <c r="B49" s="4">
        <v>791</v>
      </c>
      <c r="C49" s="75">
        <v>2000006050</v>
      </c>
      <c r="D49" s="23"/>
      <c r="E49" s="57">
        <f>E50+E51</f>
        <v>633.59999999999991</v>
      </c>
      <c r="F49" s="9"/>
    </row>
    <row r="50" spans="1:6" ht="97.5" customHeight="1" x14ac:dyDescent="0.3">
      <c r="A50" s="87" t="s">
        <v>76</v>
      </c>
      <c r="B50" s="3">
        <v>791</v>
      </c>
      <c r="C50" s="88">
        <v>2000006050</v>
      </c>
      <c r="D50" s="88">
        <v>100</v>
      </c>
      <c r="E50" s="119">
        <v>204.7</v>
      </c>
    </row>
    <row r="51" spans="1:6" ht="37.5" x14ac:dyDescent="0.3">
      <c r="A51" s="87" t="s">
        <v>77</v>
      </c>
      <c r="B51" s="3">
        <v>791</v>
      </c>
      <c r="C51" s="88">
        <v>2000006050</v>
      </c>
      <c r="D51" s="88">
        <v>200</v>
      </c>
      <c r="E51" s="119">
        <v>428.9</v>
      </c>
      <c r="F51" s="8"/>
    </row>
    <row r="52" spans="1:6" ht="37.5" x14ac:dyDescent="0.3">
      <c r="A52" s="101" t="s">
        <v>77</v>
      </c>
      <c r="B52" s="3">
        <v>791</v>
      </c>
      <c r="C52" s="114">
        <v>2000006400</v>
      </c>
      <c r="D52" s="102">
        <v>200</v>
      </c>
      <c r="E52" s="119">
        <v>10</v>
      </c>
      <c r="F52" s="8"/>
    </row>
    <row r="53" spans="1:6" s="49" customFormat="1" ht="37.5" x14ac:dyDescent="0.3">
      <c r="A53" s="78" t="s">
        <v>234</v>
      </c>
      <c r="B53" s="3">
        <v>791</v>
      </c>
      <c r="C53" s="88">
        <v>2000074040</v>
      </c>
      <c r="D53" s="88"/>
      <c r="E53" s="57">
        <f>E54</f>
        <v>500</v>
      </c>
    </row>
    <row r="54" spans="1:6" s="49" customFormat="1" ht="37.5" x14ac:dyDescent="0.3">
      <c r="A54" s="87" t="s">
        <v>77</v>
      </c>
      <c r="B54" s="3">
        <v>791</v>
      </c>
      <c r="C54" s="88">
        <v>2000074040</v>
      </c>
      <c r="D54" s="88">
        <v>200</v>
      </c>
      <c r="E54" s="57">
        <v>500</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3"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zoomScale="80" zoomScaleNormal="80" workbookViewId="0">
      <selection activeCell="J16" sqref="J16"/>
    </sheetView>
  </sheetViews>
  <sheetFormatPr defaultRowHeight="18.75" x14ac:dyDescent="0.3"/>
  <cols>
    <col min="1" max="1" width="59.28515625" style="11" customWidth="1"/>
    <col min="2" max="2" width="7.85546875" style="64" customWidth="1"/>
    <col min="3" max="3" width="19.85546875" style="9" customWidth="1"/>
    <col min="4" max="4" width="8.28515625" style="9" customWidth="1"/>
    <col min="5" max="5" width="12.85546875" style="42"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x14ac:dyDescent="0.3">
      <c r="A1" s="168" t="s">
        <v>99</v>
      </c>
      <c r="B1" s="168"/>
      <c r="C1" s="168"/>
      <c r="D1" s="168"/>
      <c r="E1" s="168"/>
      <c r="F1" s="168"/>
    </row>
    <row r="2" spans="1:6" s="6" customFormat="1" ht="18.75" customHeight="1" x14ac:dyDescent="0.3">
      <c r="A2" s="168" t="s">
        <v>269</v>
      </c>
      <c r="B2" s="168"/>
      <c r="C2" s="168"/>
      <c r="D2" s="168"/>
      <c r="E2" s="168"/>
      <c r="F2" s="168"/>
    </row>
    <row r="3" spans="1:6" s="6" customFormat="1" ht="18.75" customHeight="1" x14ac:dyDescent="0.3">
      <c r="A3" s="168" t="s">
        <v>11</v>
      </c>
      <c r="B3" s="168"/>
      <c r="C3" s="168"/>
      <c r="D3" s="168"/>
      <c r="E3" s="168"/>
      <c r="F3" s="168"/>
    </row>
    <row r="4" spans="1:6" s="6" customFormat="1" x14ac:dyDescent="0.3">
      <c r="A4" s="168" t="s">
        <v>291</v>
      </c>
      <c r="B4" s="168"/>
      <c r="C4" s="168"/>
      <c r="D4" s="168"/>
      <c r="E4" s="168"/>
      <c r="F4" s="168"/>
    </row>
    <row r="5" spans="1:6" s="6" customFormat="1" ht="18.75" customHeight="1" x14ac:dyDescent="0.3">
      <c r="A5" s="168" t="s">
        <v>290</v>
      </c>
      <c r="B5" s="168"/>
      <c r="C5" s="168"/>
      <c r="D5" s="168"/>
      <c r="E5" s="168"/>
      <c r="F5" s="168"/>
    </row>
    <row r="6" spans="1:6" s="6" customFormat="1" ht="18.75" customHeight="1" x14ac:dyDescent="0.3">
      <c r="A6" s="168" t="s">
        <v>11</v>
      </c>
      <c r="B6" s="168"/>
      <c r="C6" s="168"/>
      <c r="D6" s="168"/>
      <c r="E6" s="168"/>
      <c r="F6" s="168"/>
    </row>
    <row r="7" spans="1:6" s="6" customFormat="1" ht="18.75" customHeight="1" x14ac:dyDescent="0.3">
      <c r="A7" s="168" t="s">
        <v>248</v>
      </c>
      <c r="B7" s="168"/>
      <c r="C7" s="168"/>
      <c r="D7" s="168"/>
      <c r="E7" s="168"/>
      <c r="F7" s="168"/>
    </row>
    <row r="8" spans="1:6" x14ac:dyDescent="0.3">
      <c r="A8" s="169"/>
      <c r="B8" s="169"/>
      <c r="C8" s="169"/>
      <c r="D8" s="169"/>
      <c r="E8" s="169"/>
    </row>
    <row r="9" spans="1:6" ht="60.75" customHeight="1" x14ac:dyDescent="0.3">
      <c r="A9" s="170" t="s">
        <v>280</v>
      </c>
      <c r="B9" s="170"/>
      <c r="C9" s="170"/>
      <c r="D9" s="170"/>
      <c r="E9" s="170"/>
      <c r="F9" s="170"/>
    </row>
    <row r="10" spans="1:6" s="11" customFormat="1" ht="15.75" x14ac:dyDescent="0.25">
      <c r="A10" s="164"/>
      <c r="B10" s="164"/>
      <c r="C10" s="164"/>
      <c r="D10" s="164"/>
      <c r="E10" s="164"/>
      <c r="F10" s="164"/>
    </row>
    <row r="11" spans="1:6" s="11" customFormat="1" ht="15.75" x14ac:dyDescent="0.25">
      <c r="A11" s="165" t="s">
        <v>68</v>
      </c>
      <c r="B11" s="173" t="s">
        <v>100</v>
      </c>
      <c r="C11" s="165" t="s">
        <v>70</v>
      </c>
      <c r="D11" s="165" t="s">
        <v>71</v>
      </c>
      <c r="E11" s="167" t="s">
        <v>102</v>
      </c>
      <c r="F11" s="167"/>
    </row>
    <row r="12" spans="1:6" s="11" customFormat="1" x14ac:dyDescent="0.25">
      <c r="A12" s="166"/>
      <c r="B12" s="174"/>
      <c r="C12" s="166"/>
      <c r="D12" s="166"/>
      <c r="E12" s="35" t="s">
        <v>251</v>
      </c>
      <c r="F12" s="79" t="s">
        <v>252</v>
      </c>
    </row>
    <row r="13" spans="1:6" s="11" customFormat="1" x14ac:dyDescent="0.3">
      <c r="A13" s="5">
        <v>1</v>
      </c>
      <c r="B13" s="65">
        <v>2</v>
      </c>
      <c r="C13" s="5">
        <v>3</v>
      </c>
      <c r="D13" s="5">
        <v>4</v>
      </c>
      <c r="E13" s="13">
        <v>5</v>
      </c>
      <c r="F13" s="5">
        <v>6</v>
      </c>
    </row>
    <row r="14" spans="1:6" s="64" customFormat="1" x14ac:dyDescent="0.3">
      <c r="A14" s="26" t="s">
        <v>29</v>
      </c>
      <c r="B14" s="12"/>
      <c r="C14" s="51"/>
      <c r="D14" s="51"/>
      <c r="E14" s="130">
        <f>E15</f>
        <v>4840</v>
      </c>
      <c r="F14" s="130">
        <f>F15</f>
        <v>4845.2999999999993</v>
      </c>
    </row>
    <row r="15" spans="1:6" s="11" customFormat="1" ht="75" x14ac:dyDescent="0.3">
      <c r="A15" s="71" t="s">
        <v>279</v>
      </c>
      <c r="B15" s="12">
        <v>791</v>
      </c>
      <c r="C15" s="51"/>
      <c r="D15" s="51"/>
      <c r="E15" s="55">
        <f>E16+E20+E25+E28+E32+E35+E39+E44+E55</f>
        <v>4840</v>
      </c>
      <c r="F15" s="55">
        <f>F16+F20+F25+F28+F32+F35+F39+F44+F55</f>
        <v>4845.2999999999993</v>
      </c>
    </row>
    <row r="16" spans="1:6" s="11" customFormat="1" ht="112.5" x14ac:dyDescent="0.3">
      <c r="A16" s="71" t="s">
        <v>271</v>
      </c>
      <c r="B16" s="12">
        <v>791</v>
      </c>
      <c r="C16" s="50" t="s">
        <v>231</v>
      </c>
      <c r="D16" s="51"/>
      <c r="E16" s="62">
        <f>E17</f>
        <v>620.29999999999995</v>
      </c>
      <c r="F16" s="62">
        <f>F17</f>
        <v>620.29999999999995</v>
      </c>
    </row>
    <row r="17" spans="1:6" s="11" customFormat="1" x14ac:dyDescent="0.3">
      <c r="A17" s="21" t="s">
        <v>221</v>
      </c>
      <c r="B17" s="12">
        <v>791</v>
      </c>
      <c r="C17" s="52" t="s">
        <v>232</v>
      </c>
      <c r="D17" s="23"/>
      <c r="E17" s="57">
        <f>E18</f>
        <v>620.29999999999995</v>
      </c>
      <c r="F17" s="57">
        <f>F18</f>
        <v>620.29999999999995</v>
      </c>
    </row>
    <row r="18" spans="1:6" s="11" customFormat="1" ht="93.75" customHeight="1" x14ac:dyDescent="0.3">
      <c r="A18" s="21" t="s">
        <v>76</v>
      </c>
      <c r="B18" s="40">
        <v>791</v>
      </c>
      <c r="C18" s="52" t="s">
        <v>232</v>
      </c>
      <c r="D18" s="23">
        <v>100</v>
      </c>
      <c r="E18" s="119">
        <v>620.29999999999995</v>
      </c>
      <c r="F18" s="119">
        <v>620.29999999999995</v>
      </c>
    </row>
    <row r="19" spans="1:6" s="11" customFormat="1" ht="75.75" customHeight="1" x14ac:dyDescent="0.3">
      <c r="A19" s="21" t="s">
        <v>79</v>
      </c>
      <c r="B19" s="40">
        <v>791</v>
      </c>
      <c r="C19" s="23"/>
      <c r="D19" s="23"/>
      <c r="E19" s="57">
        <f>E20</f>
        <v>1752.3</v>
      </c>
      <c r="F19" s="57">
        <f>F20</f>
        <v>1752.3</v>
      </c>
    </row>
    <row r="20" spans="1:6" s="11" customFormat="1" ht="112.5" x14ac:dyDescent="0.3">
      <c r="A20" s="71" t="s">
        <v>272</v>
      </c>
      <c r="B20" s="40">
        <v>730</v>
      </c>
      <c r="C20" s="50" t="s">
        <v>231</v>
      </c>
      <c r="D20" s="51"/>
      <c r="E20" s="62">
        <f>E21</f>
        <v>1752.3</v>
      </c>
      <c r="F20" s="62">
        <f>F21</f>
        <v>1752.3</v>
      </c>
    </row>
    <row r="21" spans="1:6" s="11" customFormat="1" ht="37.5" x14ac:dyDescent="0.3">
      <c r="A21" s="21" t="s">
        <v>75</v>
      </c>
      <c r="B21" s="12">
        <v>791</v>
      </c>
      <c r="C21" s="52" t="s">
        <v>233</v>
      </c>
      <c r="D21" s="23"/>
      <c r="E21" s="57">
        <f>E22+E23+E24</f>
        <v>1752.3</v>
      </c>
      <c r="F21" s="57">
        <f>F22+F23+F24</f>
        <v>1752.3</v>
      </c>
    </row>
    <row r="22" spans="1:6" s="7" customFormat="1" ht="93.75" customHeight="1" x14ac:dyDescent="0.3">
      <c r="A22" s="21" t="s">
        <v>76</v>
      </c>
      <c r="B22" s="40">
        <v>791</v>
      </c>
      <c r="C22" s="52" t="s">
        <v>233</v>
      </c>
      <c r="D22" s="23">
        <v>100</v>
      </c>
      <c r="E22" s="119">
        <v>1040.2</v>
      </c>
      <c r="F22" s="119">
        <v>1040.2</v>
      </c>
    </row>
    <row r="23" spans="1:6" s="11" customFormat="1" ht="37.5" x14ac:dyDescent="0.3">
      <c r="A23" s="21" t="s">
        <v>77</v>
      </c>
      <c r="B23" s="40">
        <v>791</v>
      </c>
      <c r="C23" s="52" t="s">
        <v>233</v>
      </c>
      <c r="D23" s="23">
        <v>200</v>
      </c>
      <c r="E23" s="119">
        <v>657.4</v>
      </c>
      <c r="F23" s="119">
        <v>657.4</v>
      </c>
    </row>
    <row r="24" spans="1:6" s="11" customFormat="1" x14ac:dyDescent="0.3">
      <c r="A24" s="21" t="s">
        <v>78</v>
      </c>
      <c r="B24" s="12">
        <v>791</v>
      </c>
      <c r="C24" s="52" t="s">
        <v>233</v>
      </c>
      <c r="D24" s="23">
        <v>800</v>
      </c>
      <c r="E24" s="119">
        <v>54.7</v>
      </c>
      <c r="F24" s="119">
        <v>54.7</v>
      </c>
    </row>
    <row r="25" spans="1:6" s="11" customFormat="1" x14ac:dyDescent="0.3">
      <c r="A25" s="26" t="s">
        <v>83</v>
      </c>
      <c r="B25" s="40">
        <v>791</v>
      </c>
      <c r="C25" s="51">
        <v>9900000000</v>
      </c>
      <c r="D25" s="51"/>
      <c r="E25" s="62">
        <f>E26</f>
        <v>1</v>
      </c>
      <c r="F25" s="62">
        <f>F26</f>
        <v>1</v>
      </c>
    </row>
    <row r="26" spans="1:6" s="11" customFormat="1" x14ac:dyDescent="0.3">
      <c r="A26" s="21" t="s">
        <v>84</v>
      </c>
      <c r="B26" s="40">
        <v>791</v>
      </c>
      <c r="C26" s="75">
        <v>9900007500</v>
      </c>
      <c r="D26" s="23"/>
      <c r="E26" s="57">
        <f>E27</f>
        <v>1</v>
      </c>
      <c r="F26" s="57">
        <f>F27</f>
        <v>1</v>
      </c>
    </row>
    <row r="27" spans="1:6" s="8" customFormat="1" x14ac:dyDescent="0.3">
      <c r="A27" s="21" t="s">
        <v>78</v>
      </c>
      <c r="B27" s="40">
        <v>791</v>
      </c>
      <c r="C27" s="75">
        <v>9900007500</v>
      </c>
      <c r="D27" s="23">
        <v>800</v>
      </c>
      <c r="E27" s="57">
        <v>1</v>
      </c>
      <c r="F27" s="57">
        <v>1</v>
      </c>
    </row>
    <row r="28" spans="1:6" s="8" customFormat="1" ht="17.25" customHeight="1" x14ac:dyDescent="0.25">
      <c r="A28" s="116" t="s">
        <v>281</v>
      </c>
      <c r="B28" s="4">
        <v>791</v>
      </c>
      <c r="C28" s="110"/>
      <c r="D28" s="110"/>
      <c r="E28" s="120">
        <f>SUM(E30:E31)</f>
        <v>392.6</v>
      </c>
      <c r="F28" s="120">
        <f>SUM(F30:F31)</f>
        <v>392.6</v>
      </c>
    </row>
    <row r="29" spans="1:6" s="8" customFormat="1" ht="45.75" customHeight="1" x14ac:dyDescent="0.25">
      <c r="A29" s="118" t="s">
        <v>283</v>
      </c>
      <c r="B29" s="3">
        <v>791</v>
      </c>
      <c r="C29" s="110">
        <v>1200000000</v>
      </c>
      <c r="D29" s="110"/>
      <c r="E29" s="120">
        <f>SUM(E30:E31)</f>
        <v>392.6</v>
      </c>
      <c r="F29" s="120">
        <f>SUM(F30:F31)</f>
        <v>392.6</v>
      </c>
    </row>
    <row r="30" spans="1:6" ht="31.5" customHeight="1" x14ac:dyDescent="0.25">
      <c r="A30" s="118" t="s">
        <v>77</v>
      </c>
      <c r="B30" s="3">
        <v>791</v>
      </c>
      <c r="C30" s="114">
        <v>1200002040</v>
      </c>
      <c r="D30" s="114">
        <v>200</v>
      </c>
      <c r="E30" s="119">
        <v>391.6</v>
      </c>
      <c r="F30" s="119">
        <v>391.6</v>
      </c>
    </row>
    <row r="31" spans="1:6" ht="15.75" x14ac:dyDescent="0.25">
      <c r="A31" s="118" t="s">
        <v>78</v>
      </c>
      <c r="B31" s="3">
        <v>791</v>
      </c>
      <c r="C31" s="114">
        <v>1200092360</v>
      </c>
      <c r="D31" s="114">
        <v>800</v>
      </c>
      <c r="E31" s="119">
        <v>1</v>
      </c>
      <c r="F31" s="119">
        <v>1</v>
      </c>
    </row>
    <row r="32" spans="1:6" x14ac:dyDescent="0.3">
      <c r="A32" s="26" t="s">
        <v>83</v>
      </c>
      <c r="B32" s="40">
        <v>791</v>
      </c>
      <c r="C32" s="51">
        <v>9900000000</v>
      </c>
      <c r="D32" s="51"/>
      <c r="E32" s="62">
        <f>E33</f>
        <v>55.3</v>
      </c>
      <c r="F32" s="62">
        <f>F33</f>
        <v>57</v>
      </c>
    </row>
    <row r="33" spans="1:6" ht="75" x14ac:dyDescent="0.3">
      <c r="A33" s="21" t="s">
        <v>210</v>
      </c>
      <c r="B33" s="12">
        <v>791</v>
      </c>
      <c r="C33" s="75">
        <v>9900051180</v>
      </c>
      <c r="D33" s="23"/>
      <c r="E33" s="57">
        <f>E34</f>
        <v>55.3</v>
      </c>
      <c r="F33" s="57">
        <f>F34</f>
        <v>57</v>
      </c>
    </row>
    <row r="34" spans="1:6" x14ac:dyDescent="0.3">
      <c r="A34" s="21" t="s">
        <v>95</v>
      </c>
      <c r="B34" s="40">
        <v>791</v>
      </c>
      <c r="C34" s="75">
        <v>9900051180</v>
      </c>
      <c r="D34" s="23">
        <v>100</v>
      </c>
      <c r="E34" s="57">
        <v>55.3</v>
      </c>
      <c r="F34" s="57">
        <v>57</v>
      </c>
    </row>
    <row r="35" spans="1:6" s="8" customFormat="1" ht="93.75" x14ac:dyDescent="0.3">
      <c r="A35" s="103" t="s">
        <v>276</v>
      </c>
      <c r="B35" s="40">
        <v>791</v>
      </c>
      <c r="C35" s="51">
        <v>1600000000</v>
      </c>
      <c r="D35" s="51"/>
      <c r="E35" s="62">
        <f>E36</f>
        <v>368.90000000000003</v>
      </c>
      <c r="F35" s="62">
        <f>F36</f>
        <v>368.90000000000003</v>
      </c>
    </row>
    <row r="36" spans="1:6" ht="36" customHeight="1" x14ac:dyDescent="0.3">
      <c r="A36" s="21" t="s">
        <v>213</v>
      </c>
      <c r="B36" s="40">
        <v>791</v>
      </c>
      <c r="C36" s="102">
        <v>1600024300</v>
      </c>
      <c r="D36" s="23"/>
      <c r="E36" s="57">
        <f>E37+E38</f>
        <v>368.90000000000003</v>
      </c>
      <c r="F36" s="57">
        <f>F37+F38</f>
        <v>368.90000000000003</v>
      </c>
    </row>
    <row r="37" spans="1:6" ht="97.5" customHeight="1" x14ac:dyDescent="0.3">
      <c r="A37" s="21" t="s">
        <v>76</v>
      </c>
      <c r="B37" s="12">
        <v>791</v>
      </c>
      <c r="C37" s="102">
        <v>1600024300</v>
      </c>
      <c r="D37" s="23">
        <v>100</v>
      </c>
      <c r="E37" s="119">
        <v>294.10000000000002</v>
      </c>
      <c r="F37" s="119">
        <v>294.10000000000002</v>
      </c>
    </row>
    <row r="38" spans="1:6" s="8" customFormat="1" ht="37.5" x14ac:dyDescent="0.3">
      <c r="A38" s="21" t="s">
        <v>77</v>
      </c>
      <c r="B38" s="40">
        <v>791</v>
      </c>
      <c r="C38" s="102">
        <v>1600024300</v>
      </c>
      <c r="D38" s="23">
        <v>200</v>
      </c>
      <c r="E38" s="119">
        <v>74.8</v>
      </c>
      <c r="F38" s="119">
        <v>74.8</v>
      </c>
    </row>
    <row r="39" spans="1:6" ht="75" x14ac:dyDescent="0.3">
      <c r="A39" s="129" t="s">
        <v>255</v>
      </c>
      <c r="B39" s="40">
        <v>791</v>
      </c>
      <c r="C39" s="51">
        <v>2100000000</v>
      </c>
      <c r="D39" s="51"/>
      <c r="E39" s="62">
        <f>E40+E42</f>
        <v>130</v>
      </c>
      <c r="F39" s="62">
        <f>F40+F42</f>
        <v>130</v>
      </c>
    </row>
    <row r="40" spans="1:6" x14ac:dyDescent="0.3">
      <c r="A40" s="21" t="s">
        <v>214</v>
      </c>
      <c r="B40" s="12">
        <v>791</v>
      </c>
      <c r="C40" s="75">
        <v>2100003150</v>
      </c>
      <c r="D40" s="23"/>
      <c r="E40" s="57">
        <f>E41</f>
        <v>130</v>
      </c>
      <c r="F40" s="57">
        <f>F41</f>
        <v>130</v>
      </c>
    </row>
    <row r="41" spans="1:6" ht="36.75" customHeight="1" x14ac:dyDescent="0.3">
      <c r="A41" s="21" t="s">
        <v>77</v>
      </c>
      <c r="B41" s="40">
        <v>791</v>
      </c>
      <c r="C41" s="75">
        <v>2100003150</v>
      </c>
      <c r="D41" s="23">
        <v>200</v>
      </c>
      <c r="E41" s="57">
        <v>130</v>
      </c>
      <c r="F41" s="57">
        <v>130</v>
      </c>
    </row>
    <row r="42" spans="1:6" ht="93.75" hidden="1" x14ac:dyDescent="0.3">
      <c r="A42" s="21" t="s">
        <v>219</v>
      </c>
      <c r="B42" s="40">
        <v>791</v>
      </c>
      <c r="C42" s="75">
        <v>21000074040</v>
      </c>
      <c r="D42" s="23"/>
      <c r="E42" s="57">
        <f>E43</f>
        <v>0</v>
      </c>
      <c r="F42" s="57">
        <f>F43</f>
        <v>0</v>
      </c>
    </row>
    <row r="43" spans="1:6" ht="37.5" hidden="1" x14ac:dyDescent="0.3">
      <c r="A43" s="21" t="s">
        <v>77</v>
      </c>
      <c r="B43" s="40">
        <v>791</v>
      </c>
      <c r="C43" s="75">
        <v>21000074040</v>
      </c>
      <c r="D43" s="23">
        <v>200</v>
      </c>
      <c r="E43" s="57">
        <v>0</v>
      </c>
      <c r="F43" s="57">
        <v>0</v>
      </c>
    </row>
    <row r="44" spans="1:6" s="8" customFormat="1" ht="117" customHeight="1" x14ac:dyDescent="0.3">
      <c r="A44" s="71" t="s">
        <v>274</v>
      </c>
      <c r="B44" s="40">
        <v>791</v>
      </c>
      <c r="C44" s="51">
        <v>2000000000</v>
      </c>
      <c r="D44" s="51"/>
      <c r="E44" s="62">
        <f>E45+E48+E53</f>
        <v>1421.7</v>
      </c>
      <c r="F44" s="62">
        <f>F45+F48+F53</f>
        <v>1327.3</v>
      </c>
    </row>
    <row r="45" spans="1:6" x14ac:dyDescent="0.3">
      <c r="A45" s="21" t="s">
        <v>101</v>
      </c>
      <c r="B45" s="40">
        <v>791</v>
      </c>
      <c r="C45" s="131" t="s">
        <v>254</v>
      </c>
      <c r="D45" s="23"/>
      <c r="E45" s="57">
        <f>SUM(E46:E47)</f>
        <v>370</v>
      </c>
      <c r="F45" s="57">
        <f>SUM(F46:F47)</f>
        <v>370</v>
      </c>
    </row>
    <row r="46" spans="1:6" ht="36" customHeight="1" x14ac:dyDescent="0.3">
      <c r="A46" s="21" t="s">
        <v>77</v>
      </c>
      <c r="B46" s="12">
        <v>791</v>
      </c>
      <c r="C46" s="131" t="s">
        <v>254</v>
      </c>
      <c r="D46" s="23">
        <v>200</v>
      </c>
      <c r="E46" s="57">
        <v>370</v>
      </c>
      <c r="F46" s="57">
        <v>370</v>
      </c>
    </row>
    <row r="47" spans="1:6" ht="39" hidden="1" customHeight="1" x14ac:dyDescent="0.3">
      <c r="A47" s="76" t="s">
        <v>77</v>
      </c>
      <c r="B47" s="12">
        <v>791</v>
      </c>
      <c r="C47" s="131" t="s">
        <v>254</v>
      </c>
      <c r="D47" s="77">
        <v>800</v>
      </c>
      <c r="E47" s="57"/>
      <c r="F47" s="57"/>
    </row>
    <row r="48" spans="1:6" ht="22.5" customHeight="1" x14ac:dyDescent="0.3">
      <c r="A48" s="101" t="s">
        <v>92</v>
      </c>
      <c r="B48" s="40">
        <v>791</v>
      </c>
      <c r="C48" s="10"/>
      <c r="D48" s="10"/>
      <c r="E48" s="57">
        <f>E49+E52</f>
        <v>551.70000000000005</v>
      </c>
      <c r="F48" s="57">
        <f>F49+F52</f>
        <v>457.29999999999995</v>
      </c>
    </row>
    <row r="49" spans="1:6" ht="37.5" x14ac:dyDescent="0.3">
      <c r="A49" s="21" t="s">
        <v>94</v>
      </c>
      <c r="B49" s="12">
        <v>791</v>
      </c>
      <c r="C49" s="75">
        <v>2000006050</v>
      </c>
      <c r="D49" s="23"/>
      <c r="E49" s="57">
        <f>E50+E51</f>
        <v>541.70000000000005</v>
      </c>
      <c r="F49" s="57">
        <f>F50+F51</f>
        <v>447.29999999999995</v>
      </c>
    </row>
    <row r="50" spans="1:6" ht="96.75" customHeight="1" x14ac:dyDescent="0.3">
      <c r="A50" s="87" t="s">
        <v>76</v>
      </c>
      <c r="B50" s="40">
        <v>791</v>
      </c>
      <c r="C50" s="88">
        <v>2000006050</v>
      </c>
      <c r="D50" s="88">
        <v>100</v>
      </c>
      <c r="E50" s="119">
        <v>204.7</v>
      </c>
      <c r="F50" s="119">
        <v>204.7</v>
      </c>
    </row>
    <row r="51" spans="1:6" s="8" customFormat="1" ht="37.5" x14ac:dyDescent="0.3">
      <c r="A51" s="87" t="s">
        <v>77</v>
      </c>
      <c r="B51" s="40">
        <v>791</v>
      </c>
      <c r="C51" s="88">
        <v>2000006050</v>
      </c>
      <c r="D51" s="88">
        <v>200</v>
      </c>
      <c r="E51" s="119">
        <v>337</v>
      </c>
      <c r="F51" s="119">
        <v>242.6</v>
      </c>
    </row>
    <row r="52" spans="1:6" s="8" customFormat="1" ht="37.5" x14ac:dyDescent="0.3">
      <c r="A52" s="101" t="s">
        <v>77</v>
      </c>
      <c r="B52" s="40">
        <v>791</v>
      </c>
      <c r="C52" s="114">
        <v>2000006400</v>
      </c>
      <c r="D52" s="102">
        <v>200</v>
      </c>
      <c r="E52" s="119">
        <v>10</v>
      </c>
      <c r="F52" s="119">
        <v>10</v>
      </c>
    </row>
    <row r="53" spans="1:6" ht="37.5" x14ac:dyDescent="0.3">
      <c r="A53" s="78" t="s">
        <v>234</v>
      </c>
      <c r="B53" s="40">
        <v>791</v>
      </c>
      <c r="C53" s="88">
        <v>2000074040</v>
      </c>
      <c r="D53" s="88"/>
      <c r="E53" s="57">
        <f>E54</f>
        <v>500</v>
      </c>
      <c r="F53" s="57">
        <f>F54</f>
        <v>500</v>
      </c>
    </row>
    <row r="54" spans="1:6" ht="37.5" x14ac:dyDescent="0.3">
      <c r="A54" s="87" t="s">
        <v>77</v>
      </c>
      <c r="B54" s="40">
        <v>791</v>
      </c>
      <c r="C54" s="88">
        <v>2000074040</v>
      </c>
      <c r="D54" s="88">
        <v>200</v>
      </c>
      <c r="E54" s="57">
        <v>500</v>
      </c>
      <c r="F54" s="57">
        <v>500</v>
      </c>
    </row>
    <row r="55" spans="1:6" x14ac:dyDescent="0.3">
      <c r="A55" s="12" t="s">
        <v>97</v>
      </c>
      <c r="B55" s="40">
        <v>791</v>
      </c>
      <c r="C55" s="58">
        <v>9999999</v>
      </c>
      <c r="D55" s="58"/>
      <c r="E55" s="126">
        <f>E56</f>
        <v>97.9</v>
      </c>
      <c r="F55" s="126">
        <f>F56</f>
        <v>195.9</v>
      </c>
    </row>
    <row r="56" spans="1:6" x14ac:dyDescent="0.3">
      <c r="A56" s="3" t="s">
        <v>98</v>
      </c>
      <c r="B56" s="40">
        <v>791</v>
      </c>
      <c r="C56" s="60">
        <v>9999999</v>
      </c>
      <c r="D56" s="60">
        <v>999</v>
      </c>
      <c r="E56" s="128">
        <v>97.9</v>
      </c>
      <c r="F56" s="128">
        <v>195.9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 bottom="0" header="0.27559055118110237" footer="0.51181102362204722"/>
  <pageSetup paperSize="9" scale="7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zoomScale="80" zoomScaleNormal="80" workbookViewId="0">
      <selection activeCell="I14" sqref="I14"/>
    </sheetView>
  </sheetViews>
  <sheetFormatPr defaultRowHeight="15" x14ac:dyDescent="0.25"/>
  <cols>
    <col min="1" max="1" width="11" style="15" customWidth="1"/>
    <col min="2" max="2" width="31.7109375" style="15" customWidth="1"/>
    <col min="3" max="3" width="56.28515625" style="15" customWidth="1"/>
    <col min="4" max="16384" width="9.140625" style="15"/>
  </cols>
  <sheetData>
    <row r="1" spans="1:3" s="14" customFormat="1" ht="18.75" x14ac:dyDescent="0.3">
      <c r="A1" s="140" t="s">
        <v>23</v>
      </c>
      <c r="B1" s="140"/>
      <c r="C1" s="140"/>
    </row>
    <row r="2" spans="1:3" s="14" customFormat="1" ht="18.75" x14ac:dyDescent="0.3">
      <c r="A2" s="140" t="s">
        <v>258</v>
      </c>
      <c r="B2" s="140"/>
      <c r="C2" s="140"/>
    </row>
    <row r="3" spans="1:3" s="14" customFormat="1" ht="18.75" x14ac:dyDescent="0.3">
      <c r="A3" s="140" t="s">
        <v>11</v>
      </c>
      <c r="B3" s="140"/>
      <c r="C3" s="140"/>
    </row>
    <row r="4" spans="1:3" s="14" customFormat="1" ht="18.75" customHeight="1" x14ac:dyDescent="0.3">
      <c r="A4" s="140" t="s">
        <v>292</v>
      </c>
      <c r="B4" s="140"/>
      <c r="C4" s="140"/>
    </row>
    <row r="5" spans="1:3" s="14" customFormat="1" ht="18.75" x14ac:dyDescent="0.3">
      <c r="A5" s="140" t="s">
        <v>287</v>
      </c>
      <c r="B5" s="140"/>
      <c r="C5" s="140"/>
    </row>
    <row r="6" spans="1:3" s="14" customFormat="1" ht="18.75" x14ac:dyDescent="0.3">
      <c r="A6" s="140" t="s">
        <v>11</v>
      </c>
      <c r="B6" s="140"/>
      <c r="C6" s="140"/>
    </row>
    <row r="7" spans="1:3" s="14" customFormat="1" ht="18.75" x14ac:dyDescent="0.3">
      <c r="A7" s="140" t="s">
        <v>248</v>
      </c>
      <c r="B7" s="140"/>
      <c r="C7" s="140"/>
    </row>
    <row r="8" spans="1:3" ht="88.5" customHeight="1" x14ac:dyDescent="0.25">
      <c r="A8" s="145" t="s">
        <v>259</v>
      </c>
      <c r="B8" s="146"/>
      <c r="C8" s="146"/>
    </row>
    <row r="10" spans="1:3" ht="37.5" customHeight="1" x14ac:dyDescent="0.3">
      <c r="A10" s="147" t="s">
        <v>19</v>
      </c>
      <c r="B10" s="147"/>
      <c r="C10" s="147" t="s">
        <v>20</v>
      </c>
    </row>
    <row r="11" spans="1:3" ht="75" x14ac:dyDescent="0.3">
      <c r="A11" s="82" t="s">
        <v>21</v>
      </c>
      <c r="B11" s="82" t="s">
        <v>22</v>
      </c>
      <c r="C11" s="147"/>
    </row>
    <row r="12" spans="1:3" ht="18.75" x14ac:dyDescent="0.3">
      <c r="A12" s="24">
        <v>1</v>
      </c>
      <c r="B12" s="24">
        <v>2</v>
      </c>
      <c r="C12" s="24">
        <v>3</v>
      </c>
    </row>
    <row r="13" spans="1:3" ht="75" x14ac:dyDescent="0.25">
      <c r="A13" s="84">
        <v>791</v>
      </c>
      <c r="B13" s="83"/>
      <c r="C13" s="25" t="s">
        <v>260</v>
      </c>
    </row>
    <row r="14" spans="1:3" ht="131.25" x14ac:dyDescent="0.25">
      <c r="A14" s="81">
        <v>791</v>
      </c>
      <c r="B14" s="80" t="s">
        <v>13</v>
      </c>
      <c r="C14" s="22" t="s">
        <v>14</v>
      </c>
    </row>
    <row r="15" spans="1:3" ht="150" x14ac:dyDescent="0.25">
      <c r="A15" s="81">
        <v>791</v>
      </c>
      <c r="B15" s="80" t="s">
        <v>15</v>
      </c>
      <c r="C15" s="22" t="s">
        <v>103</v>
      </c>
    </row>
    <row r="16" spans="1:3" ht="56.25" x14ac:dyDescent="0.25">
      <c r="A16" s="81">
        <v>791</v>
      </c>
      <c r="B16" s="80" t="s">
        <v>104</v>
      </c>
      <c r="C16" s="22" t="s">
        <v>53</v>
      </c>
    </row>
    <row r="17" spans="1:3" ht="72" customHeight="1" x14ac:dyDescent="0.25">
      <c r="A17" s="81">
        <v>791</v>
      </c>
      <c r="B17" s="80" t="s">
        <v>105</v>
      </c>
      <c r="C17" s="22" t="s">
        <v>106</v>
      </c>
    </row>
    <row r="18" spans="1:3" ht="56.25" x14ac:dyDescent="0.25">
      <c r="A18" s="81">
        <v>791</v>
      </c>
      <c r="B18" s="80" t="s">
        <v>107</v>
      </c>
      <c r="C18" s="22" t="s">
        <v>108</v>
      </c>
    </row>
    <row r="19" spans="1:3" ht="56.25" x14ac:dyDescent="0.25">
      <c r="A19" s="81">
        <v>791</v>
      </c>
      <c r="B19" s="80" t="s">
        <v>109</v>
      </c>
      <c r="C19" s="22" t="s">
        <v>55</v>
      </c>
    </row>
    <row r="20" spans="1:3" ht="37.5" x14ac:dyDescent="0.25">
      <c r="A20" s="81">
        <v>791</v>
      </c>
      <c r="B20" s="80" t="s">
        <v>110</v>
      </c>
      <c r="C20" s="22" t="s">
        <v>111</v>
      </c>
    </row>
    <row r="21" spans="1:3" ht="112.5" x14ac:dyDescent="0.25">
      <c r="A21" s="81">
        <v>791</v>
      </c>
      <c r="B21" s="80" t="s">
        <v>112</v>
      </c>
      <c r="C21" s="22" t="s">
        <v>113</v>
      </c>
    </row>
    <row r="22" spans="1:3" ht="75" x14ac:dyDescent="0.25">
      <c r="A22" s="81">
        <v>791</v>
      </c>
      <c r="B22" s="80" t="s">
        <v>114</v>
      </c>
      <c r="C22" s="22" t="s">
        <v>115</v>
      </c>
    </row>
    <row r="23" spans="1:3" ht="93.75" x14ac:dyDescent="0.25">
      <c r="A23" s="81">
        <v>791</v>
      </c>
      <c r="B23" s="80" t="s">
        <v>116</v>
      </c>
      <c r="C23" s="22" t="s">
        <v>117</v>
      </c>
    </row>
    <row r="24" spans="1:3" ht="112.5" x14ac:dyDescent="0.25">
      <c r="A24" s="81">
        <v>791</v>
      </c>
      <c r="B24" s="80" t="s">
        <v>118</v>
      </c>
      <c r="C24" s="22" t="s">
        <v>119</v>
      </c>
    </row>
    <row r="25" spans="1:3" ht="56.25" x14ac:dyDescent="0.25">
      <c r="A25" s="81">
        <v>791</v>
      </c>
      <c r="B25" s="80" t="s">
        <v>120</v>
      </c>
      <c r="C25" s="22" t="s">
        <v>57</v>
      </c>
    </row>
    <row r="26" spans="1:3" ht="37.5" x14ac:dyDescent="0.25">
      <c r="A26" s="81">
        <v>791</v>
      </c>
      <c r="B26" s="80" t="s">
        <v>121</v>
      </c>
      <c r="C26" s="22" t="s">
        <v>122</v>
      </c>
    </row>
    <row r="27" spans="1:3" ht="37.5" x14ac:dyDescent="0.25">
      <c r="A27" s="81">
        <v>791</v>
      </c>
      <c r="B27" s="80" t="s">
        <v>123</v>
      </c>
      <c r="C27" s="22" t="s">
        <v>58</v>
      </c>
    </row>
    <row r="28" spans="1:3" ht="37.5" x14ac:dyDescent="0.25">
      <c r="A28" s="81">
        <v>791</v>
      </c>
      <c r="B28" s="80" t="s">
        <v>124</v>
      </c>
      <c r="C28" s="22" t="s">
        <v>125</v>
      </c>
    </row>
    <row r="29" spans="1:3" ht="18.75" x14ac:dyDescent="0.25">
      <c r="A29" s="81">
        <v>791</v>
      </c>
      <c r="B29" s="80" t="s">
        <v>16</v>
      </c>
      <c r="C29" s="22" t="s">
        <v>17</v>
      </c>
    </row>
    <row r="30" spans="1:3" ht="187.5" x14ac:dyDescent="0.25">
      <c r="A30" s="84"/>
      <c r="B30" s="80"/>
      <c r="C30" s="22" t="s">
        <v>261</v>
      </c>
    </row>
    <row r="31" spans="1:3" ht="56.25" x14ac:dyDescent="0.25">
      <c r="A31" s="81"/>
      <c r="B31" s="80" t="s">
        <v>126</v>
      </c>
      <c r="C31" s="22" t="s">
        <v>127</v>
      </c>
    </row>
    <row r="32" spans="1:3" ht="78" customHeight="1" x14ac:dyDescent="0.25">
      <c r="A32" s="81"/>
      <c r="B32" s="80" t="s">
        <v>128</v>
      </c>
      <c r="C32" s="22" t="s">
        <v>129</v>
      </c>
    </row>
    <row r="33" spans="1:3" ht="75" x14ac:dyDescent="0.25">
      <c r="A33" s="81"/>
      <c r="B33" s="80" t="s">
        <v>130</v>
      </c>
      <c r="C33" s="22" t="s">
        <v>131</v>
      </c>
    </row>
    <row r="34" spans="1:3" ht="56.25" x14ac:dyDescent="0.25">
      <c r="A34" s="81"/>
      <c r="B34" s="80" t="s">
        <v>104</v>
      </c>
      <c r="C34" s="22" t="s">
        <v>53</v>
      </c>
    </row>
    <row r="35" spans="1:3" ht="112.5" x14ac:dyDescent="0.25">
      <c r="A35" s="81"/>
      <c r="B35" s="80" t="s">
        <v>132</v>
      </c>
      <c r="C35" s="22" t="s">
        <v>133</v>
      </c>
    </row>
    <row r="36" spans="1:3" ht="76.5" customHeight="1" x14ac:dyDescent="0.25">
      <c r="A36" s="81"/>
      <c r="B36" s="80" t="s">
        <v>134</v>
      </c>
      <c r="C36" s="22" t="s">
        <v>135</v>
      </c>
    </row>
    <row r="37" spans="1:3" ht="75" x14ac:dyDescent="0.25">
      <c r="A37" s="81"/>
      <c r="B37" s="80" t="s">
        <v>136</v>
      </c>
      <c r="C37" s="22" t="s">
        <v>137</v>
      </c>
    </row>
    <row r="38" spans="1:3" ht="80.25" customHeight="1" x14ac:dyDescent="0.25">
      <c r="A38" s="81"/>
      <c r="B38" s="80" t="s">
        <v>105</v>
      </c>
      <c r="C38" s="22" t="s">
        <v>106</v>
      </c>
    </row>
    <row r="39" spans="1:3" ht="56.25" x14ac:dyDescent="0.25">
      <c r="A39" s="81"/>
      <c r="B39" s="80" t="s">
        <v>107</v>
      </c>
      <c r="C39" s="22" t="s">
        <v>108</v>
      </c>
    </row>
    <row r="40" spans="1:3" ht="56.25" x14ac:dyDescent="0.25">
      <c r="A40" s="81"/>
      <c r="B40" s="80" t="s">
        <v>109</v>
      </c>
      <c r="C40" s="22" t="s">
        <v>55</v>
      </c>
    </row>
    <row r="41" spans="1:3" ht="37.5" x14ac:dyDescent="0.25">
      <c r="A41" s="81"/>
      <c r="B41" s="80" t="s">
        <v>110</v>
      </c>
      <c r="C41" s="22" t="s">
        <v>111</v>
      </c>
    </row>
    <row r="42" spans="1:3" ht="37.5" x14ac:dyDescent="0.25">
      <c r="A42" s="81"/>
      <c r="B42" s="80" t="s">
        <v>138</v>
      </c>
      <c r="C42" s="22" t="s">
        <v>139</v>
      </c>
    </row>
    <row r="43" spans="1:3" ht="93.75" x14ac:dyDescent="0.25">
      <c r="A43" s="81"/>
      <c r="B43" s="80" t="s">
        <v>140</v>
      </c>
      <c r="C43" s="22" t="s">
        <v>141</v>
      </c>
    </row>
    <row r="44" spans="1:3" ht="93.75" x14ac:dyDescent="0.25">
      <c r="A44" s="81"/>
      <c r="B44" s="80" t="s">
        <v>142</v>
      </c>
      <c r="C44" s="22" t="s">
        <v>143</v>
      </c>
    </row>
    <row r="45" spans="1:3" ht="37.5" customHeight="1" x14ac:dyDescent="0.25">
      <c r="A45" s="81"/>
      <c r="B45" s="80" t="s">
        <v>144</v>
      </c>
      <c r="C45" s="22" t="s">
        <v>145</v>
      </c>
    </row>
    <row r="46" spans="1:3" ht="56.25" x14ac:dyDescent="0.25">
      <c r="A46" s="81"/>
      <c r="B46" s="80" t="s">
        <v>146</v>
      </c>
      <c r="C46" s="22" t="s">
        <v>147</v>
      </c>
    </row>
    <row r="47" spans="1:3" ht="112.5" x14ac:dyDescent="0.25">
      <c r="A47" s="81"/>
      <c r="B47" s="80" t="s">
        <v>112</v>
      </c>
      <c r="C47" s="22" t="s">
        <v>113</v>
      </c>
    </row>
    <row r="48" spans="1:3" ht="75" x14ac:dyDescent="0.25">
      <c r="A48" s="81"/>
      <c r="B48" s="80" t="s">
        <v>114</v>
      </c>
      <c r="C48" s="22" t="s">
        <v>115</v>
      </c>
    </row>
    <row r="49" spans="1:3" ht="93.75" x14ac:dyDescent="0.25">
      <c r="A49" s="81"/>
      <c r="B49" s="80" t="s">
        <v>148</v>
      </c>
      <c r="C49" s="22" t="s">
        <v>149</v>
      </c>
    </row>
    <row r="50" spans="1:3" ht="56.25" x14ac:dyDescent="0.25">
      <c r="A50" s="80"/>
      <c r="B50" s="80" t="s">
        <v>120</v>
      </c>
      <c r="C50" s="22" t="s">
        <v>57</v>
      </c>
    </row>
    <row r="51" spans="1:3" ht="37.5" x14ac:dyDescent="0.25">
      <c r="A51" s="81"/>
      <c r="B51" s="80" t="s">
        <v>121</v>
      </c>
      <c r="C51" s="22" t="s">
        <v>122</v>
      </c>
    </row>
    <row r="52" spans="1:3" ht="37.5" x14ac:dyDescent="0.25">
      <c r="A52" s="81"/>
      <c r="B52" s="80" t="s">
        <v>123</v>
      </c>
      <c r="C52" s="22" t="s">
        <v>58</v>
      </c>
    </row>
    <row r="53" spans="1:3" ht="18.75" x14ac:dyDescent="0.25">
      <c r="A53" s="81"/>
      <c r="B53" s="80" t="s">
        <v>150</v>
      </c>
      <c r="C53" s="22" t="s">
        <v>151</v>
      </c>
    </row>
    <row r="54" spans="1:3" ht="75" x14ac:dyDescent="0.25">
      <c r="A54" s="81"/>
      <c r="B54" s="80" t="s">
        <v>237</v>
      </c>
      <c r="C54" s="22" t="s">
        <v>238</v>
      </c>
    </row>
    <row r="55" spans="1:3" ht="93" customHeight="1" x14ac:dyDescent="0.25">
      <c r="A55" s="81"/>
      <c r="B55" s="80" t="s">
        <v>239</v>
      </c>
      <c r="C55" s="22" t="s">
        <v>240</v>
      </c>
    </row>
    <row r="56" spans="1:3" ht="27" customHeight="1" x14ac:dyDescent="0.25">
      <c r="A56" s="81"/>
      <c r="B56" s="80" t="s">
        <v>16</v>
      </c>
      <c r="C56" s="22" t="s">
        <v>18</v>
      </c>
    </row>
    <row r="58" spans="1:3" ht="18.75" customHeight="1" x14ac:dyDescent="0.3">
      <c r="A58" s="143"/>
      <c r="B58" s="144"/>
      <c r="C58" s="144"/>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workbookViewId="0">
      <selection activeCell="H12" sqref="H12"/>
    </sheetView>
  </sheetViews>
  <sheetFormatPr defaultRowHeight="15" x14ac:dyDescent="0.25"/>
  <cols>
    <col min="1" max="1" width="15.28515625" style="15" customWidth="1"/>
    <col min="2" max="2" width="31.7109375" style="15" customWidth="1"/>
    <col min="3" max="3" width="56.28515625" style="15" customWidth="1"/>
    <col min="4" max="16384" width="9.140625" style="15"/>
  </cols>
  <sheetData>
    <row r="1" spans="1:3" s="14" customFormat="1" ht="18.75" x14ac:dyDescent="0.3">
      <c r="A1" s="140" t="s">
        <v>24</v>
      </c>
      <c r="B1" s="140"/>
      <c r="C1" s="140"/>
    </row>
    <row r="2" spans="1:3" s="14" customFormat="1" ht="18.75" x14ac:dyDescent="0.3">
      <c r="A2" s="140" t="s">
        <v>258</v>
      </c>
      <c r="B2" s="140"/>
      <c r="C2" s="140"/>
    </row>
    <row r="3" spans="1:3" s="14" customFormat="1" ht="18.75" x14ac:dyDescent="0.3">
      <c r="A3" s="140" t="s">
        <v>11</v>
      </c>
      <c r="B3" s="140"/>
      <c r="C3" s="140"/>
    </row>
    <row r="4" spans="1:3" s="14" customFormat="1" ht="18.75" customHeight="1" x14ac:dyDescent="0.3">
      <c r="A4" s="140" t="s">
        <v>292</v>
      </c>
      <c r="B4" s="140"/>
      <c r="C4" s="140"/>
    </row>
    <row r="5" spans="1:3" s="14" customFormat="1" ht="18.75" x14ac:dyDescent="0.3">
      <c r="A5" s="140" t="s">
        <v>287</v>
      </c>
      <c r="B5" s="140"/>
      <c r="C5" s="140"/>
    </row>
    <row r="6" spans="1:3" s="14" customFormat="1" ht="18.75" x14ac:dyDescent="0.3">
      <c r="A6" s="140" t="s">
        <v>11</v>
      </c>
      <c r="B6" s="140"/>
      <c r="C6" s="140"/>
    </row>
    <row r="7" spans="1:3" s="14" customFormat="1" ht="18.75" x14ac:dyDescent="0.3">
      <c r="A7" s="140" t="s">
        <v>248</v>
      </c>
      <c r="B7" s="140"/>
      <c r="C7" s="140"/>
    </row>
    <row r="8" spans="1:3" ht="120.75" customHeight="1" x14ac:dyDescent="0.3">
      <c r="A8" s="141" t="s">
        <v>262</v>
      </c>
      <c r="B8" s="142"/>
      <c r="C8" s="142"/>
    </row>
    <row r="10" spans="1:3" ht="18.75" customHeight="1" x14ac:dyDescent="0.25">
      <c r="A10" s="150" t="s">
        <v>26</v>
      </c>
      <c r="B10" s="150"/>
      <c r="C10" s="150" t="s">
        <v>263</v>
      </c>
    </row>
    <row r="11" spans="1:3" ht="33" customHeight="1" x14ac:dyDescent="0.25">
      <c r="A11" s="150"/>
      <c r="B11" s="150"/>
      <c r="C11" s="150"/>
    </row>
    <row r="12" spans="1:3" ht="176.25" customHeight="1" x14ac:dyDescent="0.25">
      <c r="A12" s="17" t="s">
        <v>25</v>
      </c>
      <c r="B12" s="90" t="s">
        <v>264</v>
      </c>
      <c r="C12" s="150"/>
    </row>
    <row r="13" spans="1:3" ht="18.75" x14ac:dyDescent="0.25">
      <c r="A13" s="19">
        <v>1</v>
      </c>
      <c r="B13" s="19">
        <v>2</v>
      </c>
      <c r="C13" s="19">
        <v>3</v>
      </c>
    </row>
    <row r="14" spans="1:3" ht="55.5" customHeight="1" x14ac:dyDescent="0.25">
      <c r="A14" s="151">
        <v>791</v>
      </c>
      <c r="B14" s="148"/>
      <c r="C14" s="149" t="s">
        <v>265</v>
      </c>
    </row>
    <row r="15" spans="1:3" ht="23.25" customHeight="1" x14ac:dyDescent="0.25">
      <c r="A15" s="152"/>
      <c r="B15" s="148"/>
      <c r="C15" s="149"/>
    </row>
    <row r="16" spans="1:3" ht="37.5" x14ac:dyDescent="0.25">
      <c r="A16" s="19">
        <v>791</v>
      </c>
      <c r="B16" s="20" t="s">
        <v>152</v>
      </c>
      <c r="C16" s="22" t="s">
        <v>154</v>
      </c>
    </row>
    <row r="17" spans="1:3" ht="37.5" x14ac:dyDescent="0.25">
      <c r="A17" s="19">
        <v>791</v>
      </c>
      <c r="B17" s="20" t="s">
        <v>153</v>
      </c>
      <c r="C17" s="22" t="s">
        <v>155</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75" zoomScaleNormal="75" workbookViewId="0">
      <selection activeCell="K10" sqref="K10"/>
    </sheetView>
  </sheetViews>
  <sheetFormatPr defaultRowHeight="18.75" x14ac:dyDescent="0.3"/>
  <cols>
    <col min="1" max="1" width="28.28515625" style="1" customWidth="1"/>
    <col min="2" max="2" width="55" style="1" customWidth="1"/>
    <col min="3" max="3" width="14.140625" style="48"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4" customFormat="1" x14ac:dyDescent="0.3">
      <c r="A1" s="140" t="s">
        <v>63</v>
      </c>
      <c r="B1" s="140"/>
      <c r="C1" s="140"/>
    </row>
    <row r="2" spans="1:3" s="14" customFormat="1" x14ac:dyDescent="0.3">
      <c r="A2" s="140" t="s">
        <v>258</v>
      </c>
      <c r="B2" s="140"/>
      <c r="C2" s="140"/>
    </row>
    <row r="3" spans="1:3" s="14" customFormat="1" x14ac:dyDescent="0.3">
      <c r="A3" s="140" t="s">
        <v>11</v>
      </c>
      <c r="B3" s="140"/>
      <c r="C3" s="140"/>
    </row>
    <row r="4" spans="1:3" s="14" customFormat="1" ht="18.75" customHeight="1" x14ac:dyDescent="0.3">
      <c r="A4" s="140" t="s">
        <v>292</v>
      </c>
      <c r="B4" s="140"/>
      <c r="C4" s="140"/>
    </row>
    <row r="5" spans="1:3" s="14" customFormat="1" x14ac:dyDescent="0.3">
      <c r="A5" s="140" t="s">
        <v>287</v>
      </c>
      <c r="B5" s="140"/>
      <c r="C5" s="140"/>
    </row>
    <row r="6" spans="1:3" s="14" customFormat="1" x14ac:dyDescent="0.3">
      <c r="A6" s="140" t="s">
        <v>11</v>
      </c>
      <c r="B6" s="140"/>
      <c r="C6" s="140"/>
    </row>
    <row r="7" spans="1:3" s="14" customFormat="1" x14ac:dyDescent="0.3">
      <c r="A7" s="140" t="s">
        <v>248</v>
      </c>
      <c r="B7" s="140"/>
      <c r="C7" s="140"/>
    </row>
    <row r="8" spans="1:3" ht="96.75" customHeight="1" x14ac:dyDescent="0.3">
      <c r="A8" s="141" t="s">
        <v>266</v>
      </c>
      <c r="B8" s="141"/>
      <c r="C8" s="141"/>
    </row>
    <row r="9" spans="1:3" ht="131.25" x14ac:dyDescent="0.3">
      <c r="A9" s="66" t="s">
        <v>26</v>
      </c>
      <c r="B9" s="66" t="s">
        <v>28</v>
      </c>
      <c r="C9" s="43" t="s">
        <v>64</v>
      </c>
    </row>
    <row r="10" spans="1:3" x14ac:dyDescent="0.3">
      <c r="A10" s="68">
        <v>1</v>
      </c>
      <c r="B10" s="68">
        <v>2</v>
      </c>
      <c r="C10" s="44">
        <v>3</v>
      </c>
    </row>
    <row r="11" spans="1:3" x14ac:dyDescent="0.3">
      <c r="A11" s="67"/>
      <c r="B11" s="25" t="s">
        <v>29</v>
      </c>
      <c r="C11" s="91">
        <f>C12+C34</f>
        <v>4833.3999999999996</v>
      </c>
    </row>
    <row r="12" spans="1:3" ht="37.5" x14ac:dyDescent="0.3">
      <c r="A12" s="29" t="s">
        <v>30</v>
      </c>
      <c r="B12" s="25" t="s">
        <v>31</v>
      </c>
      <c r="C12" s="91">
        <f>C13+C16+C19+C24+C26+C31</f>
        <v>697.9</v>
      </c>
    </row>
    <row r="13" spans="1:3" ht="29.25" customHeight="1" x14ac:dyDescent="0.3">
      <c r="A13" s="29" t="s">
        <v>32</v>
      </c>
      <c r="B13" s="25" t="s">
        <v>33</v>
      </c>
      <c r="C13" s="91">
        <f>C14</f>
        <v>15</v>
      </c>
    </row>
    <row r="14" spans="1:3" x14ac:dyDescent="0.3">
      <c r="A14" s="30" t="s">
        <v>34</v>
      </c>
      <c r="B14" s="22" t="s">
        <v>35</v>
      </c>
      <c r="C14" s="46">
        <f>C15</f>
        <v>15</v>
      </c>
    </row>
    <row r="15" spans="1:3" ht="131.25" x14ac:dyDescent="0.3">
      <c r="A15" s="30" t="s">
        <v>36</v>
      </c>
      <c r="B15" s="22" t="s">
        <v>37</v>
      </c>
      <c r="C15" s="46">
        <v>15</v>
      </c>
    </row>
    <row r="16" spans="1:3" ht="22.5" customHeight="1" x14ac:dyDescent="0.3">
      <c r="A16" s="29" t="s">
        <v>38</v>
      </c>
      <c r="B16" s="25" t="s">
        <v>39</v>
      </c>
      <c r="C16" s="91">
        <f>C17</f>
        <v>9</v>
      </c>
    </row>
    <row r="17" spans="1:3" x14ac:dyDescent="0.3">
      <c r="A17" s="30" t="s">
        <v>40</v>
      </c>
      <c r="B17" s="22" t="s">
        <v>41</v>
      </c>
      <c r="C17" s="92">
        <f>C18</f>
        <v>9</v>
      </c>
    </row>
    <row r="18" spans="1:3" x14ac:dyDescent="0.3">
      <c r="A18" s="30" t="s">
        <v>42</v>
      </c>
      <c r="B18" s="22" t="s">
        <v>41</v>
      </c>
      <c r="C18" s="92">
        <v>9</v>
      </c>
    </row>
    <row r="19" spans="1:3" ht="20.25" customHeight="1" x14ac:dyDescent="0.3">
      <c r="A19" s="29" t="s">
        <v>43</v>
      </c>
      <c r="B19" s="25" t="s">
        <v>44</v>
      </c>
      <c r="C19" s="91">
        <f>C20+C21</f>
        <v>605.4</v>
      </c>
    </row>
    <row r="20" spans="1:3" ht="75" x14ac:dyDescent="0.3">
      <c r="A20" s="30" t="s">
        <v>198</v>
      </c>
      <c r="B20" s="22" t="s">
        <v>45</v>
      </c>
      <c r="C20" s="92">
        <v>48</v>
      </c>
    </row>
    <row r="21" spans="1:3" x14ac:dyDescent="0.3">
      <c r="A21" s="30" t="s">
        <v>46</v>
      </c>
      <c r="B21" s="22" t="s">
        <v>47</v>
      </c>
      <c r="C21" s="92">
        <f>C22+C23</f>
        <v>557.4</v>
      </c>
    </row>
    <row r="22" spans="1:3" ht="59.25" customHeight="1" x14ac:dyDescent="0.3">
      <c r="A22" s="30" t="s">
        <v>199</v>
      </c>
      <c r="B22" s="22" t="s">
        <v>200</v>
      </c>
      <c r="C22" s="92">
        <v>348.4</v>
      </c>
    </row>
    <row r="23" spans="1:3" ht="62.25" customHeight="1" x14ac:dyDescent="0.3">
      <c r="A23" s="30" t="s">
        <v>201</v>
      </c>
      <c r="B23" s="22" t="s">
        <v>202</v>
      </c>
      <c r="C23" s="92">
        <v>209</v>
      </c>
    </row>
    <row r="24" spans="1:3" s="32" customFormat="1" ht="28.5" customHeight="1" x14ac:dyDescent="0.3">
      <c r="A24" s="29" t="s">
        <v>204</v>
      </c>
      <c r="B24" s="25" t="s">
        <v>48</v>
      </c>
      <c r="C24" s="91">
        <f>C25</f>
        <v>1</v>
      </c>
    </row>
    <row r="25" spans="1:3" ht="131.25" x14ac:dyDescent="0.3">
      <c r="A25" s="30" t="s">
        <v>203</v>
      </c>
      <c r="B25" s="22" t="s">
        <v>49</v>
      </c>
      <c r="C25" s="92">
        <v>1</v>
      </c>
    </row>
    <row r="26" spans="1:3" ht="75" customHeight="1" x14ac:dyDescent="0.3">
      <c r="A26" s="29" t="s">
        <v>50</v>
      </c>
      <c r="B26" s="25" t="s">
        <v>2</v>
      </c>
      <c r="C26" s="91">
        <f>C27+C30</f>
        <v>1.8</v>
      </c>
    </row>
    <row r="27" spans="1:3" ht="33" customHeight="1" x14ac:dyDescent="0.3">
      <c r="A27" s="30" t="s">
        <v>51</v>
      </c>
      <c r="B27" s="22" t="s">
        <v>52</v>
      </c>
      <c r="C27" s="92">
        <f>SUM(C28:C29)</f>
        <v>1.8</v>
      </c>
    </row>
    <row r="28" spans="1:3" ht="25.5" hidden="1" customHeight="1" x14ac:dyDescent="0.3">
      <c r="A28" s="132" t="s">
        <v>256</v>
      </c>
      <c r="B28" s="22" t="s">
        <v>257</v>
      </c>
      <c r="C28" s="92">
        <v>0</v>
      </c>
    </row>
    <row r="29" spans="1:3" ht="61.5" customHeight="1" x14ac:dyDescent="0.3">
      <c r="A29" s="30" t="s">
        <v>224</v>
      </c>
      <c r="B29" s="22" t="s">
        <v>223</v>
      </c>
      <c r="C29" s="92">
        <v>1.8</v>
      </c>
    </row>
    <row r="30" spans="1:3" ht="116.25" hidden="1" customHeight="1" x14ac:dyDescent="0.3">
      <c r="A30" s="70" t="s">
        <v>132</v>
      </c>
      <c r="B30" s="22" t="s">
        <v>230</v>
      </c>
      <c r="C30" s="92">
        <v>0</v>
      </c>
    </row>
    <row r="31" spans="1:3" ht="56.25" x14ac:dyDescent="0.3">
      <c r="A31" s="29" t="s">
        <v>54</v>
      </c>
      <c r="B31" s="25" t="s">
        <v>3</v>
      </c>
      <c r="C31" s="91">
        <f>C32+C33</f>
        <v>65.7</v>
      </c>
    </row>
    <row r="32" spans="1:3" ht="56.25" x14ac:dyDescent="0.3">
      <c r="A32" s="30" t="s">
        <v>107</v>
      </c>
      <c r="B32" s="22" t="s">
        <v>159</v>
      </c>
      <c r="C32" s="92">
        <v>0.5</v>
      </c>
    </row>
    <row r="33" spans="1:7" ht="54" customHeight="1" x14ac:dyDescent="0.3">
      <c r="A33" s="30" t="s">
        <v>109</v>
      </c>
      <c r="B33" s="22" t="s">
        <v>55</v>
      </c>
      <c r="C33" s="92">
        <v>65.2</v>
      </c>
      <c r="D33" s="153"/>
      <c r="E33" s="153"/>
      <c r="F33" s="153"/>
      <c r="G33" s="153"/>
    </row>
    <row r="34" spans="1:7" s="32" customFormat="1" x14ac:dyDescent="0.3">
      <c r="A34" s="29">
        <v>2E+16</v>
      </c>
      <c r="B34" s="25" t="s">
        <v>59</v>
      </c>
      <c r="C34" s="91">
        <f>C35</f>
        <v>4135.5</v>
      </c>
    </row>
    <row r="35" spans="1:7" s="32" customFormat="1" ht="75" x14ac:dyDescent="0.3">
      <c r="A35" s="29">
        <v>2.02E+16</v>
      </c>
      <c r="B35" s="25" t="s">
        <v>60</v>
      </c>
      <c r="C35" s="93">
        <f>SUM(C36:C40)</f>
        <v>4135.5</v>
      </c>
    </row>
    <row r="36" spans="1:7" ht="37.5" x14ac:dyDescent="0.3">
      <c r="A36" s="98" t="s">
        <v>241</v>
      </c>
      <c r="B36" s="22" t="s">
        <v>225</v>
      </c>
      <c r="C36" s="94">
        <v>145.69999999999999</v>
      </c>
    </row>
    <row r="37" spans="1:7" s="32" customFormat="1" ht="56.25" x14ac:dyDescent="0.3">
      <c r="A37" s="98" t="s">
        <v>242</v>
      </c>
      <c r="B37" s="22" t="s">
        <v>226</v>
      </c>
      <c r="C37" s="95">
        <v>2935.1</v>
      </c>
      <c r="G37" s="69"/>
    </row>
    <row r="38" spans="1:7" ht="75" x14ac:dyDescent="0.3">
      <c r="A38" s="98" t="s">
        <v>243</v>
      </c>
      <c r="B38" s="22" t="s">
        <v>244</v>
      </c>
      <c r="C38" s="96">
        <v>54.7</v>
      </c>
    </row>
    <row r="39" spans="1:7" ht="112.5" x14ac:dyDescent="0.3">
      <c r="A39" s="98" t="s">
        <v>245</v>
      </c>
      <c r="B39" s="22" t="s">
        <v>205</v>
      </c>
      <c r="C39" s="96">
        <v>500</v>
      </c>
    </row>
    <row r="40" spans="1:7" ht="42" customHeight="1" x14ac:dyDescent="0.3">
      <c r="A40" s="98" t="s">
        <v>246</v>
      </c>
      <c r="B40" s="22" t="s">
        <v>247</v>
      </c>
      <c r="C40" s="97">
        <v>500</v>
      </c>
    </row>
  </sheetData>
  <mergeCells count="9">
    <mergeCell ref="D33:G33"/>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67"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9"/>
  <sheetViews>
    <sheetView zoomScale="75" zoomScaleNormal="75" workbookViewId="0">
      <selection activeCell="I14" sqref="I14"/>
    </sheetView>
  </sheetViews>
  <sheetFormatPr defaultRowHeight="18.75" x14ac:dyDescent="0.3"/>
  <cols>
    <col min="1" max="1" width="28.28515625" style="39" customWidth="1"/>
    <col min="2" max="2" width="57.85546875" style="39" customWidth="1"/>
    <col min="3" max="3" width="14.28515625" style="39" customWidth="1"/>
    <col min="4" max="4" width="14.140625" style="33"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4" customFormat="1" x14ac:dyDescent="0.3">
      <c r="A2" s="154" t="s">
        <v>66</v>
      </c>
      <c r="B2" s="154"/>
      <c r="C2" s="154"/>
      <c r="D2" s="154"/>
    </row>
    <row r="3" spans="1:4" s="14" customFormat="1" x14ac:dyDescent="0.3">
      <c r="A3" s="154" t="s">
        <v>267</v>
      </c>
      <c r="B3" s="154"/>
      <c r="C3" s="154"/>
      <c r="D3" s="154"/>
    </row>
    <row r="4" spans="1:4" s="14" customFormat="1" x14ac:dyDescent="0.3">
      <c r="A4" s="154" t="s">
        <v>11</v>
      </c>
      <c r="B4" s="154"/>
      <c r="C4" s="154"/>
      <c r="D4" s="154"/>
    </row>
    <row r="5" spans="1:4" s="14" customFormat="1" x14ac:dyDescent="0.3">
      <c r="A5" s="154" t="s">
        <v>292</v>
      </c>
      <c r="B5" s="154"/>
      <c r="C5" s="154"/>
      <c r="D5" s="154"/>
    </row>
    <row r="6" spans="1:4" s="14" customFormat="1" x14ac:dyDescent="0.3">
      <c r="A6" s="154" t="s">
        <v>288</v>
      </c>
      <c r="B6" s="154"/>
      <c r="C6" s="154"/>
      <c r="D6" s="154"/>
    </row>
    <row r="7" spans="1:4" s="14" customFormat="1" x14ac:dyDescent="0.3">
      <c r="A7" s="154" t="s">
        <v>11</v>
      </c>
      <c r="B7" s="154"/>
      <c r="C7" s="154"/>
      <c r="D7" s="154"/>
    </row>
    <row r="8" spans="1:4" s="14" customFormat="1" x14ac:dyDescent="0.3">
      <c r="A8" s="154" t="s">
        <v>250</v>
      </c>
      <c r="B8" s="154"/>
      <c r="C8" s="154"/>
      <c r="D8" s="154"/>
    </row>
    <row r="9" spans="1:4" ht="96.75" customHeight="1" x14ac:dyDescent="0.3">
      <c r="A9" s="155" t="s">
        <v>268</v>
      </c>
      <c r="B9" s="155"/>
      <c r="C9" s="155"/>
      <c r="D9" s="155"/>
    </row>
    <row r="10" spans="1:4" x14ac:dyDescent="0.3">
      <c r="A10" s="34"/>
      <c r="B10" s="34"/>
      <c r="C10" s="34"/>
      <c r="D10" s="27" t="s">
        <v>27</v>
      </c>
    </row>
    <row r="11" spans="1:4" x14ac:dyDescent="0.3">
      <c r="A11" s="156" t="s">
        <v>26</v>
      </c>
      <c r="B11" s="156" t="s">
        <v>65</v>
      </c>
      <c r="C11" s="158" t="s">
        <v>64</v>
      </c>
      <c r="D11" s="159"/>
    </row>
    <row r="12" spans="1:4" x14ac:dyDescent="0.3">
      <c r="A12" s="157"/>
      <c r="B12" s="157"/>
      <c r="C12" s="35" t="s">
        <v>251</v>
      </c>
      <c r="D12" s="79" t="s">
        <v>252</v>
      </c>
    </row>
    <row r="13" spans="1:4" x14ac:dyDescent="0.3">
      <c r="A13" s="36">
        <v>1</v>
      </c>
      <c r="B13" s="36">
        <v>2</v>
      </c>
      <c r="C13" s="36">
        <v>3</v>
      </c>
      <c r="D13" s="28">
        <v>4</v>
      </c>
    </row>
    <row r="14" spans="1:4" x14ac:dyDescent="0.3">
      <c r="A14" s="89"/>
      <c r="B14" s="25" t="s">
        <v>29</v>
      </c>
      <c r="C14" s="45">
        <f>C15+C37</f>
        <v>4840</v>
      </c>
      <c r="D14" s="45">
        <f>D15+D37</f>
        <v>4845.2999999999993</v>
      </c>
    </row>
    <row r="15" spans="1:4" ht="37.5" x14ac:dyDescent="0.3">
      <c r="A15" s="29" t="s">
        <v>30</v>
      </c>
      <c r="B15" s="25" t="s">
        <v>31</v>
      </c>
      <c r="C15" s="45">
        <f>C16+C19+C22+C27+C29+C34</f>
        <v>703.90000000000009</v>
      </c>
      <c r="D15" s="45">
        <f>D16+D19+D22+D27+D29+D34</f>
        <v>707.50000000000011</v>
      </c>
    </row>
    <row r="16" spans="1:4" ht="37.5" x14ac:dyDescent="0.3">
      <c r="A16" s="29" t="s">
        <v>32</v>
      </c>
      <c r="B16" s="25" t="s">
        <v>33</v>
      </c>
      <c r="C16" s="45">
        <f>C18</f>
        <v>17.2</v>
      </c>
      <c r="D16" s="45">
        <f>D17</f>
        <v>18.7</v>
      </c>
    </row>
    <row r="17" spans="1:4" x14ac:dyDescent="0.3">
      <c r="A17" s="30" t="s">
        <v>34</v>
      </c>
      <c r="B17" s="22" t="s">
        <v>35</v>
      </c>
      <c r="C17" s="46">
        <f>C18</f>
        <v>17.2</v>
      </c>
      <c r="D17" s="46">
        <f>D18</f>
        <v>18.7</v>
      </c>
    </row>
    <row r="18" spans="1:4" ht="112.5" customHeight="1" x14ac:dyDescent="0.3">
      <c r="A18" s="30" t="s">
        <v>36</v>
      </c>
      <c r="B18" s="22" t="s">
        <v>37</v>
      </c>
      <c r="C18" s="46">
        <v>17.2</v>
      </c>
      <c r="D18" s="46">
        <v>18.7</v>
      </c>
    </row>
    <row r="19" spans="1:4" ht="26.25" customHeight="1" x14ac:dyDescent="0.3">
      <c r="A19" s="29" t="s">
        <v>38</v>
      </c>
      <c r="B19" s="25" t="s">
        <v>39</v>
      </c>
      <c r="C19" s="45">
        <f>C20</f>
        <v>9</v>
      </c>
      <c r="D19" s="45">
        <f>D20</f>
        <v>9</v>
      </c>
    </row>
    <row r="20" spans="1:4" x14ac:dyDescent="0.3">
      <c r="A20" s="30" t="s">
        <v>40</v>
      </c>
      <c r="B20" s="22" t="s">
        <v>41</v>
      </c>
      <c r="C20" s="46">
        <f>C21</f>
        <v>9</v>
      </c>
      <c r="D20" s="46">
        <f>D21</f>
        <v>9</v>
      </c>
    </row>
    <row r="21" spans="1:4" x14ac:dyDescent="0.3">
      <c r="A21" s="30" t="s">
        <v>42</v>
      </c>
      <c r="B21" s="22" t="s">
        <v>41</v>
      </c>
      <c r="C21" s="46">
        <v>9</v>
      </c>
      <c r="D21" s="46">
        <v>9</v>
      </c>
    </row>
    <row r="22" spans="1:4" ht="22.5" customHeight="1" x14ac:dyDescent="0.3">
      <c r="A22" s="29" t="s">
        <v>43</v>
      </c>
      <c r="B22" s="25" t="s">
        <v>44</v>
      </c>
      <c r="C22" s="45">
        <f>C23+C24</f>
        <v>609.1</v>
      </c>
      <c r="D22" s="45">
        <f>D23+D24</f>
        <v>611.1</v>
      </c>
    </row>
    <row r="23" spans="1:4" ht="75" x14ac:dyDescent="0.3">
      <c r="A23" s="30" t="s">
        <v>198</v>
      </c>
      <c r="B23" s="22" t="s">
        <v>45</v>
      </c>
      <c r="C23" s="46">
        <v>49</v>
      </c>
      <c r="D23" s="46">
        <v>51</v>
      </c>
    </row>
    <row r="24" spans="1:4" x14ac:dyDescent="0.3">
      <c r="A24" s="30" t="s">
        <v>46</v>
      </c>
      <c r="B24" s="22" t="s">
        <v>47</v>
      </c>
      <c r="C24" s="46">
        <f>C25+C26</f>
        <v>560.1</v>
      </c>
      <c r="D24" s="46">
        <f>D25+D26</f>
        <v>560.1</v>
      </c>
    </row>
    <row r="25" spans="1:4" ht="56.25" x14ac:dyDescent="0.3">
      <c r="A25" s="30" t="s">
        <v>199</v>
      </c>
      <c r="B25" s="22" t="s">
        <v>200</v>
      </c>
      <c r="C25" s="46">
        <v>350.1</v>
      </c>
      <c r="D25" s="46">
        <v>350.1</v>
      </c>
    </row>
    <row r="26" spans="1:4" ht="56.25" x14ac:dyDescent="0.3">
      <c r="A26" s="30" t="s">
        <v>201</v>
      </c>
      <c r="B26" s="22" t="s">
        <v>202</v>
      </c>
      <c r="C26" s="92">
        <v>210</v>
      </c>
      <c r="D26" s="92">
        <v>210</v>
      </c>
    </row>
    <row r="27" spans="1:4" ht="24.75" customHeight="1" x14ac:dyDescent="0.3">
      <c r="A27" s="29" t="s">
        <v>204</v>
      </c>
      <c r="B27" s="25" t="s">
        <v>48</v>
      </c>
      <c r="C27" s="45">
        <f>C28</f>
        <v>1</v>
      </c>
      <c r="D27" s="45">
        <f>D28</f>
        <v>1</v>
      </c>
    </row>
    <row r="28" spans="1:4" ht="113.25" customHeight="1" x14ac:dyDescent="0.3">
      <c r="A28" s="30" t="s">
        <v>203</v>
      </c>
      <c r="B28" s="22" t="s">
        <v>49</v>
      </c>
      <c r="C28" s="46">
        <v>1</v>
      </c>
      <c r="D28" s="46">
        <v>1</v>
      </c>
    </row>
    <row r="29" spans="1:4" ht="75" x14ac:dyDescent="0.3">
      <c r="A29" s="29" t="s">
        <v>50</v>
      </c>
      <c r="B29" s="25" t="s">
        <v>2</v>
      </c>
      <c r="C29" s="45">
        <f>C30+C33</f>
        <v>1.9</v>
      </c>
      <c r="D29" s="45">
        <f>D30+D33</f>
        <v>2</v>
      </c>
    </row>
    <row r="30" spans="1:4" ht="139.5" customHeight="1" x14ac:dyDescent="0.3">
      <c r="A30" s="30" t="s">
        <v>51</v>
      </c>
      <c r="B30" s="22" t="s">
        <v>52</v>
      </c>
      <c r="C30" s="46">
        <f>SUM(C31:C32)</f>
        <v>1.9</v>
      </c>
      <c r="D30" s="46">
        <f>SUM(D31:D32)</f>
        <v>2</v>
      </c>
    </row>
    <row r="31" spans="1:4" hidden="1" x14ac:dyDescent="0.3">
      <c r="A31" s="132" t="s">
        <v>256</v>
      </c>
      <c r="B31" s="22" t="s">
        <v>257</v>
      </c>
      <c r="C31" s="92"/>
      <c r="D31" s="92"/>
    </row>
    <row r="32" spans="1:4" ht="54" customHeight="1" x14ac:dyDescent="0.3">
      <c r="A32" s="30" t="s">
        <v>224</v>
      </c>
      <c r="B32" s="22" t="s">
        <v>223</v>
      </c>
      <c r="C32" s="46">
        <v>1.9</v>
      </c>
      <c r="D32" s="46">
        <v>2</v>
      </c>
    </row>
    <row r="33" spans="1:4" ht="54" hidden="1" customHeight="1" x14ac:dyDescent="0.3">
      <c r="A33" s="87" t="s">
        <v>132</v>
      </c>
      <c r="B33" s="22" t="s">
        <v>230</v>
      </c>
      <c r="C33" s="46"/>
      <c r="D33" s="46"/>
    </row>
    <row r="34" spans="1:4" ht="56.25" x14ac:dyDescent="0.3">
      <c r="A34" s="29" t="s">
        <v>54</v>
      </c>
      <c r="B34" s="25" t="s">
        <v>3</v>
      </c>
      <c r="C34" s="45">
        <f>C35+C36</f>
        <v>65.7</v>
      </c>
      <c r="D34" s="45">
        <f>D35+D36</f>
        <v>65.7</v>
      </c>
    </row>
    <row r="35" spans="1:4" ht="56.25" x14ac:dyDescent="0.3">
      <c r="A35" s="30" t="s">
        <v>107</v>
      </c>
      <c r="B35" s="22" t="s">
        <v>159</v>
      </c>
      <c r="C35" s="46">
        <v>0.5</v>
      </c>
      <c r="D35" s="46">
        <v>0.5</v>
      </c>
    </row>
    <row r="36" spans="1:4" ht="57" customHeight="1" x14ac:dyDescent="0.3">
      <c r="A36" s="30" t="s">
        <v>109</v>
      </c>
      <c r="B36" s="22" t="s">
        <v>55</v>
      </c>
      <c r="C36" s="46">
        <v>65.2</v>
      </c>
      <c r="D36" s="46">
        <v>65.2</v>
      </c>
    </row>
    <row r="37" spans="1:4" x14ac:dyDescent="0.3">
      <c r="A37" s="29">
        <v>2E+16</v>
      </c>
      <c r="B37" s="25" t="s">
        <v>59</v>
      </c>
      <c r="C37" s="45">
        <f>C38</f>
        <v>4136.1000000000004</v>
      </c>
      <c r="D37" s="45">
        <f>D38</f>
        <v>4137.7999999999993</v>
      </c>
    </row>
    <row r="38" spans="1:4" ht="56.25" x14ac:dyDescent="0.3">
      <c r="A38" s="29">
        <v>2.02E+16</v>
      </c>
      <c r="B38" s="25" t="s">
        <v>60</v>
      </c>
      <c r="C38" s="47">
        <f>C39+C40+C41+C42+C43</f>
        <v>4136.1000000000004</v>
      </c>
      <c r="D38" s="47">
        <f>D39+D40+D41+D42+D43</f>
        <v>4137.7999999999993</v>
      </c>
    </row>
    <row r="39" spans="1:4" ht="37.5" x14ac:dyDescent="0.3">
      <c r="A39" s="98" t="s">
        <v>241</v>
      </c>
      <c r="B39" s="22" t="s">
        <v>225</v>
      </c>
      <c r="C39" s="73">
        <v>90.9</v>
      </c>
      <c r="D39" s="73">
        <v>82.2</v>
      </c>
    </row>
    <row r="40" spans="1:4" ht="56.25" x14ac:dyDescent="0.3">
      <c r="A40" s="98" t="s">
        <v>242</v>
      </c>
      <c r="B40" s="22" t="s">
        <v>226</v>
      </c>
      <c r="C40" s="74">
        <v>2989.9</v>
      </c>
      <c r="D40" s="74">
        <v>2998.6</v>
      </c>
    </row>
    <row r="41" spans="1:4" ht="75" x14ac:dyDescent="0.3">
      <c r="A41" s="98" t="s">
        <v>243</v>
      </c>
      <c r="B41" s="22" t="s">
        <v>244</v>
      </c>
      <c r="C41" s="99">
        <v>55.3</v>
      </c>
      <c r="D41" s="99">
        <v>57</v>
      </c>
    </row>
    <row r="42" spans="1:4" ht="112.5" x14ac:dyDescent="0.3">
      <c r="A42" s="98" t="s">
        <v>245</v>
      </c>
      <c r="B42" s="22" t="s">
        <v>205</v>
      </c>
      <c r="C42" s="99">
        <v>500</v>
      </c>
      <c r="D42" s="99">
        <v>500</v>
      </c>
    </row>
    <row r="43" spans="1:4" ht="44.25" customHeight="1" x14ac:dyDescent="0.3">
      <c r="A43" s="98" t="s">
        <v>246</v>
      </c>
      <c r="B43" s="22" t="s">
        <v>247</v>
      </c>
      <c r="C43" s="100">
        <v>500</v>
      </c>
      <c r="D43" s="100">
        <v>500</v>
      </c>
    </row>
    <row r="44" spans="1:4" ht="37.5" hidden="1" x14ac:dyDescent="0.3">
      <c r="A44" s="37">
        <v>1.16E+16</v>
      </c>
      <c r="B44" s="38" t="s">
        <v>56</v>
      </c>
      <c r="C44" s="38"/>
      <c r="D44" s="31"/>
    </row>
    <row r="45" spans="1:4" ht="56.25" hidden="1" x14ac:dyDescent="0.3">
      <c r="A45" s="37">
        <v>1.16900501000001E+16</v>
      </c>
      <c r="B45" s="38" t="s">
        <v>57</v>
      </c>
      <c r="C45" s="38"/>
      <c r="D45" s="31"/>
    </row>
    <row r="46" spans="1:4" hidden="1" x14ac:dyDescent="0.3">
      <c r="A46" s="37">
        <v>2E+16</v>
      </c>
      <c r="B46" s="38" t="s">
        <v>59</v>
      </c>
      <c r="C46" s="38"/>
      <c r="D46" s="31"/>
    </row>
    <row r="47" spans="1:4" ht="56.25" hidden="1" x14ac:dyDescent="0.3">
      <c r="A47" s="37">
        <v>2.02E+16</v>
      </c>
      <c r="B47" s="38" t="s">
        <v>60</v>
      </c>
      <c r="C47" s="38"/>
      <c r="D47" s="31"/>
    </row>
    <row r="48" spans="1:4" hidden="1" x14ac:dyDescent="0.3">
      <c r="A48" s="37">
        <v>2.0204E+16</v>
      </c>
      <c r="B48" s="38" t="s">
        <v>61</v>
      </c>
      <c r="C48" s="38"/>
      <c r="D48" s="31"/>
    </row>
    <row r="49" spans="1:4" ht="37.5" hidden="1" x14ac:dyDescent="0.3">
      <c r="A49" s="37">
        <v>2.02049991000001E+16</v>
      </c>
      <c r="B49" s="38" t="s">
        <v>62</v>
      </c>
      <c r="C49" s="38"/>
      <c r="D49" s="31"/>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80" zoomScaleNormal="80" workbookViewId="0">
      <selection activeCell="L13" sqref="L13"/>
    </sheetView>
  </sheetViews>
  <sheetFormatPr defaultRowHeight="15.75" x14ac:dyDescent="0.25"/>
  <cols>
    <col min="1" max="1" width="55.7109375" style="11" customWidth="1"/>
    <col min="2" max="2" width="12" style="53" customWidth="1"/>
    <col min="3" max="3" width="16.28515625" style="54" customWidth="1"/>
    <col min="4" max="4" width="8.28515625" style="54" customWidth="1"/>
    <col min="5" max="5" width="15.5703125" style="56"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07" customFormat="1" x14ac:dyDescent="0.25">
      <c r="A1" s="160" t="s">
        <v>67</v>
      </c>
      <c r="B1" s="160"/>
      <c r="C1" s="160"/>
      <c r="D1" s="160"/>
      <c r="E1" s="160"/>
    </row>
    <row r="2" spans="1:6" s="107" customFormat="1" ht="18.75" customHeight="1" x14ac:dyDescent="0.25">
      <c r="A2" s="160" t="s">
        <v>269</v>
      </c>
      <c r="B2" s="160"/>
      <c r="C2" s="160"/>
      <c r="D2" s="160"/>
      <c r="E2" s="160"/>
    </row>
    <row r="3" spans="1:6" s="107" customFormat="1" ht="18.75" customHeight="1" x14ac:dyDescent="0.25">
      <c r="A3" s="160" t="s">
        <v>11</v>
      </c>
      <c r="B3" s="160"/>
      <c r="C3" s="160"/>
      <c r="D3" s="160"/>
      <c r="E3" s="160"/>
    </row>
    <row r="4" spans="1:6" s="107" customFormat="1" x14ac:dyDescent="0.25">
      <c r="A4" s="160" t="s">
        <v>292</v>
      </c>
      <c r="B4" s="160"/>
      <c r="C4" s="160"/>
      <c r="D4" s="160"/>
      <c r="E4" s="160"/>
    </row>
    <row r="5" spans="1:6" s="107" customFormat="1" ht="18.75" customHeight="1" x14ac:dyDescent="0.25">
      <c r="A5" s="160" t="s">
        <v>289</v>
      </c>
      <c r="B5" s="160"/>
      <c r="C5" s="160"/>
      <c r="D5" s="160"/>
      <c r="E5" s="160"/>
    </row>
    <row r="6" spans="1:6" s="107" customFormat="1" ht="18.75" customHeight="1" x14ac:dyDescent="0.25">
      <c r="A6" s="160" t="s">
        <v>11</v>
      </c>
      <c r="B6" s="160"/>
      <c r="C6" s="160"/>
      <c r="D6" s="160"/>
      <c r="E6" s="160"/>
    </row>
    <row r="7" spans="1:6" s="107" customFormat="1" ht="18.75" customHeight="1" x14ac:dyDescent="0.25">
      <c r="A7" s="160" t="s">
        <v>248</v>
      </c>
      <c r="B7" s="160"/>
      <c r="C7" s="160"/>
      <c r="D7" s="160"/>
      <c r="E7" s="160"/>
    </row>
    <row r="8" spans="1:6" x14ac:dyDescent="0.25">
      <c r="A8" s="161"/>
      <c r="B8" s="161"/>
      <c r="C8" s="161"/>
      <c r="D8" s="161"/>
      <c r="E8" s="161"/>
    </row>
    <row r="9" spans="1:6" ht="77.25" customHeight="1" x14ac:dyDescent="0.25">
      <c r="A9" s="162" t="s">
        <v>270</v>
      </c>
      <c r="B9" s="162"/>
      <c r="C9" s="162"/>
      <c r="D9" s="162"/>
      <c r="E9" s="162"/>
      <c r="F9" s="7"/>
    </row>
    <row r="10" spans="1:6" s="11" customFormat="1" x14ac:dyDescent="0.25">
      <c r="A10" s="163"/>
      <c r="B10" s="163"/>
      <c r="C10" s="163"/>
      <c r="D10" s="163"/>
      <c r="E10" s="163"/>
    </row>
    <row r="11" spans="1:6" ht="31.5" x14ac:dyDescent="0.25">
      <c r="A11" s="108" t="s">
        <v>68</v>
      </c>
      <c r="B11" s="109" t="s">
        <v>69</v>
      </c>
      <c r="C11" s="110" t="s">
        <v>207</v>
      </c>
      <c r="D11" s="110" t="s">
        <v>71</v>
      </c>
      <c r="E11" s="111" t="s">
        <v>227</v>
      </c>
    </row>
    <row r="12" spans="1:6" x14ac:dyDescent="0.25">
      <c r="A12" s="112">
        <v>1</v>
      </c>
      <c r="B12" s="113">
        <v>3</v>
      </c>
      <c r="C12" s="114">
        <v>4</v>
      </c>
      <c r="D12" s="114">
        <v>5</v>
      </c>
      <c r="E12" s="115">
        <v>6</v>
      </c>
    </row>
    <row r="13" spans="1:6" x14ac:dyDescent="0.25">
      <c r="A13" s="116" t="s">
        <v>29</v>
      </c>
      <c r="B13" s="109"/>
      <c r="C13" s="110"/>
      <c r="D13" s="110"/>
      <c r="E13" s="117">
        <f>E14+E33+E38+E44+E49</f>
        <v>4833.3999999999996</v>
      </c>
    </row>
    <row r="14" spans="1:6" s="8" customFormat="1" ht="24" customHeight="1" x14ac:dyDescent="0.25">
      <c r="A14" s="116" t="s">
        <v>73</v>
      </c>
      <c r="B14" s="109" t="s">
        <v>74</v>
      </c>
      <c r="C14" s="110"/>
      <c r="D14" s="110"/>
      <c r="E14" s="117">
        <f>E15+E19+E25+E29</f>
        <v>2766.2</v>
      </c>
    </row>
    <row r="15" spans="1:6" ht="47.25" x14ac:dyDescent="0.25">
      <c r="A15" s="118" t="s">
        <v>222</v>
      </c>
      <c r="B15" s="113" t="s">
        <v>215</v>
      </c>
      <c r="C15" s="114"/>
      <c r="D15" s="114"/>
      <c r="E15" s="119">
        <f>E16</f>
        <v>620.29999999999995</v>
      </c>
    </row>
    <row r="16" spans="1:6" ht="69.75" customHeight="1" x14ac:dyDescent="0.25">
      <c r="A16" s="118" t="s">
        <v>271</v>
      </c>
      <c r="B16" s="113" t="s">
        <v>215</v>
      </c>
      <c r="C16" s="109" t="s">
        <v>231</v>
      </c>
      <c r="D16" s="114"/>
      <c r="E16" s="119">
        <f>E17</f>
        <v>620.29999999999995</v>
      </c>
    </row>
    <row r="17" spans="1:5" x14ac:dyDescent="0.25">
      <c r="A17" s="118" t="s">
        <v>221</v>
      </c>
      <c r="B17" s="113" t="s">
        <v>215</v>
      </c>
      <c r="C17" s="113" t="s">
        <v>232</v>
      </c>
      <c r="D17" s="114"/>
      <c r="E17" s="119">
        <f>E18</f>
        <v>620.29999999999995</v>
      </c>
    </row>
    <row r="18" spans="1:5" ht="81.75" customHeight="1" x14ac:dyDescent="0.25">
      <c r="A18" s="118" t="s">
        <v>76</v>
      </c>
      <c r="B18" s="113" t="s">
        <v>215</v>
      </c>
      <c r="C18" s="113" t="s">
        <v>232</v>
      </c>
      <c r="D18" s="114">
        <v>100</v>
      </c>
      <c r="E18" s="119">
        <v>620.29999999999995</v>
      </c>
    </row>
    <row r="19" spans="1:5" ht="63" customHeight="1" x14ac:dyDescent="0.25">
      <c r="A19" s="118" t="s">
        <v>79</v>
      </c>
      <c r="B19" s="113" t="s">
        <v>80</v>
      </c>
      <c r="C19" s="114"/>
      <c r="D19" s="114"/>
      <c r="E19" s="119">
        <f>E20</f>
        <v>1752.3</v>
      </c>
    </row>
    <row r="20" spans="1:5" ht="66.75" customHeight="1" x14ac:dyDescent="0.25">
      <c r="A20" s="118" t="s">
        <v>272</v>
      </c>
      <c r="B20" s="113" t="s">
        <v>80</v>
      </c>
      <c r="C20" s="109" t="s">
        <v>231</v>
      </c>
      <c r="D20" s="114"/>
      <c r="E20" s="119">
        <f>E21</f>
        <v>1752.3</v>
      </c>
    </row>
    <row r="21" spans="1:5" ht="31.5" x14ac:dyDescent="0.25">
      <c r="A21" s="118" t="s">
        <v>75</v>
      </c>
      <c r="B21" s="113" t="s">
        <v>80</v>
      </c>
      <c r="C21" s="113" t="s">
        <v>233</v>
      </c>
      <c r="D21" s="114"/>
      <c r="E21" s="119">
        <f>E22+E23+E24</f>
        <v>1752.3</v>
      </c>
    </row>
    <row r="22" spans="1:5" ht="82.5" customHeight="1" x14ac:dyDescent="0.25">
      <c r="A22" s="118" t="s">
        <v>76</v>
      </c>
      <c r="B22" s="113" t="s">
        <v>80</v>
      </c>
      <c r="C22" s="113" t="s">
        <v>233</v>
      </c>
      <c r="D22" s="114">
        <v>100</v>
      </c>
      <c r="E22" s="119">
        <v>1040.2</v>
      </c>
    </row>
    <row r="23" spans="1:5" ht="31.5" x14ac:dyDescent="0.25">
      <c r="A23" s="118" t="s">
        <v>77</v>
      </c>
      <c r="B23" s="113" t="s">
        <v>80</v>
      </c>
      <c r="C23" s="113" t="s">
        <v>233</v>
      </c>
      <c r="D23" s="114">
        <v>200</v>
      </c>
      <c r="E23" s="119">
        <v>657.4</v>
      </c>
    </row>
    <row r="24" spans="1:5" x14ac:dyDescent="0.25">
      <c r="A24" s="118" t="s">
        <v>78</v>
      </c>
      <c r="B24" s="113" t="s">
        <v>80</v>
      </c>
      <c r="C24" s="113" t="s">
        <v>233</v>
      </c>
      <c r="D24" s="114">
        <v>800</v>
      </c>
      <c r="E24" s="119">
        <v>54.7</v>
      </c>
    </row>
    <row r="25" spans="1:5" s="8" customFormat="1" x14ac:dyDescent="0.25">
      <c r="A25" s="116" t="s">
        <v>81</v>
      </c>
      <c r="B25" s="109" t="s">
        <v>82</v>
      </c>
      <c r="C25" s="110"/>
      <c r="D25" s="110"/>
      <c r="E25" s="120">
        <f>E26</f>
        <v>1</v>
      </c>
    </row>
    <row r="26" spans="1:5" x14ac:dyDescent="0.25">
      <c r="A26" s="118" t="s">
        <v>83</v>
      </c>
      <c r="B26" s="113" t="s">
        <v>82</v>
      </c>
      <c r="C26" s="110">
        <v>9900000000</v>
      </c>
      <c r="D26" s="114"/>
      <c r="E26" s="119">
        <f>E27</f>
        <v>1</v>
      </c>
    </row>
    <row r="27" spans="1:5" x14ac:dyDescent="0.25">
      <c r="A27" s="118" t="s">
        <v>84</v>
      </c>
      <c r="B27" s="113" t="s">
        <v>82</v>
      </c>
      <c r="C27" s="114">
        <v>9900007500</v>
      </c>
      <c r="D27" s="114"/>
      <c r="E27" s="119">
        <f>E28</f>
        <v>1</v>
      </c>
    </row>
    <row r="28" spans="1:5" x14ac:dyDescent="0.25">
      <c r="A28" s="118" t="s">
        <v>78</v>
      </c>
      <c r="B28" s="113" t="s">
        <v>82</v>
      </c>
      <c r="C28" s="114">
        <v>9900007500</v>
      </c>
      <c r="D28" s="114">
        <v>800</v>
      </c>
      <c r="E28" s="119">
        <v>1</v>
      </c>
    </row>
    <row r="29" spans="1:5" s="8" customFormat="1" ht="31.5" x14ac:dyDescent="0.25">
      <c r="A29" s="116" t="s">
        <v>281</v>
      </c>
      <c r="B29" s="109" t="s">
        <v>282</v>
      </c>
      <c r="C29" s="110"/>
      <c r="D29" s="110"/>
      <c r="E29" s="120">
        <f>SUM(E31:E32)</f>
        <v>392.6</v>
      </c>
    </row>
    <row r="30" spans="1:5" s="8" customFormat="1" ht="45.75" customHeight="1" x14ac:dyDescent="0.25">
      <c r="A30" s="118" t="s">
        <v>283</v>
      </c>
      <c r="B30" s="109" t="s">
        <v>282</v>
      </c>
      <c r="C30" s="110"/>
      <c r="D30" s="110"/>
      <c r="E30" s="120">
        <f>SUM(E31:E32)</f>
        <v>392.6</v>
      </c>
    </row>
    <row r="31" spans="1:5" ht="31.5" customHeight="1" x14ac:dyDescent="0.25">
      <c r="A31" s="118" t="s">
        <v>77</v>
      </c>
      <c r="B31" s="113" t="s">
        <v>282</v>
      </c>
      <c r="C31" s="114">
        <v>1200002040</v>
      </c>
      <c r="D31" s="114">
        <v>200</v>
      </c>
      <c r="E31" s="119">
        <v>391.6</v>
      </c>
    </row>
    <row r="32" spans="1:5" x14ac:dyDescent="0.25">
      <c r="A32" s="118" t="s">
        <v>78</v>
      </c>
      <c r="B32" s="113" t="s">
        <v>282</v>
      </c>
      <c r="C32" s="114">
        <v>1200092360</v>
      </c>
      <c r="D32" s="114">
        <v>800</v>
      </c>
      <c r="E32" s="119">
        <v>1</v>
      </c>
    </row>
    <row r="33" spans="1:5" s="8" customFormat="1" x14ac:dyDescent="0.25">
      <c r="A33" s="116" t="s">
        <v>208</v>
      </c>
      <c r="B33" s="109" t="s">
        <v>216</v>
      </c>
      <c r="C33" s="110"/>
      <c r="D33" s="110"/>
      <c r="E33" s="120">
        <f>E34</f>
        <v>54.7</v>
      </c>
    </row>
    <row r="34" spans="1:5" ht="16.5" customHeight="1" x14ac:dyDescent="0.25">
      <c r="A34" s="118" t="s">
        <v>209</v>
      </c>
      <c r="B34" s="113" t="s">
        <v>217</v>
      </c>
      <c r="C34" s="114"/>
      <c r="D34" s="114"/>
      <c r="E34" s="119">
        <f>E35</f>
        <v>54.7</v>
      </c>
    </row>
    <row r="35" spans="1:5" x14ac:dyDescent="0.25">
      <c r="A35" s="118" t="s">
        <v>83</v>
      </c>
      <c r="B35" s="113" t="s">
        <v>217</v>
      </c>
      <c r="C35" s="110">
        <v>9900000000</v>
      </c>
      <c r="D35" s="114"/>
      <c r="E35" s="119">
        <f>E36</f>
        <v>54.7</v>
      </c>
    </row>
    <row r="36" spans="1:5" ht="47.25" x14ac:dyDescent="0.25">
      <c r="A36" s="118" t="s">
        <v>210</v>
      </c>
      <c r="B36" s="113" t="s">
        <v>217</v>
      </c>
      <c r="C36" s="114">
        <v>9900051180</v>
      </c>
      <c r="D36" s="114"/>
      <c r="E36" s="119">
        <f>E37</f>
        <v>54.7</v>
      </c>
    </row>
    <row r="37" spans="1:5" x14ac:dyDescent="0.25">
      <c r="A37" s="118" t="s">
        <v>95</v>
      </c>
      <c r="B37" s="113" t="s">
        <v>217</v>
      </c>
      <c r="C37" s="114">
        <v>9900051180</v>
      </c>
      <c r="D37" s="114">
        <v>100</v>
      </c>
      <c r="E37" s="119">
        <v>54.7</v>
      </c>
    </row>
    <row r="38" spans="1:5" s="8" customFormat="1" ht="31.5" x14ac:dyDescent="0.25">
      <c r="A38" s="116" t="s">
        <v>211</v>
      </c>
      <c r="B38" s="109" t="s">
        <v>220</v>
      </c>
      <c r="C38" s="110"/>
      <c r="D38" s="110"/>
      <c r="E38" s="120">
        <f>E39</f>
        <v>368.90000000000003</v>
      </c>
    </row>
    <row r="39" spans="1:5" x14ac:dyDescent="0.25">
      <c r="A39" s="118" t="s">
        <v>212</v>
      </c>
      <c r="B39" s="113" t="s">
        <v>218</v>
      </c>
      <c r="C39" s="114"/>
      <c r="D39" s="114"/>
      <c r="E39" s="119">
        <f>E40</f>
        <v>368.90000000000003</v>
      </c>
    </row>
    <row r="40" spans="1:5" ht="61.5" customHeight="1" x14ac:dyDescent="0.3">
      <c r="A40" s="118" t="s">
        <v>273</v>
      </c>
      <c r="B40" s="113" t="s">
        <v>218</v>
      </c>
      <c r="C40" s="51">
        <v>1600000000</v>
      </c>
      <c r="D40" s="114"/>
      <c r="E40" s="119">
        <f>E41</f>
        <v>368.90000000000003</v>
      </c>
    </row>
    <row r="41" spans="1:5" ht="36.75" customHeight="1" x14ac:dyDescent="0.3">
      <c r="A41" s="118" t="s">
        <v>213</v>
      </c>
      <c r="B41" s="113" t="s">
        <v>218</v>
      </c>
      <c r="C41" s="102">
        <v>1600024300</v>
      </c>
      <c r="D41" s="114"/>
      <c r="E41" s="119">
        <f>SUM(E42:E43)</f>
        <v>368.90000000000003</v>
      </c>
    </row>
    <row r="42" spans="1:5" ht="82.5" customHeight="1" x14ac:dyDescent="0.3">
      <c r="A42" s="118" t="s">
        <v>76</v>
      </c>
      <c r="B42" s="113" t="s">
        <v>218</v>
      </c>
      <c r="C42" s="105">
        <v>1600024300</v>
      </c>
      <c r="D42" s="114">
        <v>100</v>
      </c>
      <c r="E42" s="119">
        <v>294.10000000000002</v>
      </c>
    </row>
    <row r="43" spans="1:5" ht="31.5" x14ac:dyDescent="0.3">
      <c r="A43" s="118" t="s">
        <v>77</v>
      </c>
      <c r="B43" s="113" t="s">
        <v>218</v>
      </c>
      <c r="C43" s="102">
        <v>1600024300</v>
      </c>
      <c r="D43" s="114">
        <v>200</v>
      </c>
      <c r="E43" s="119">
        <v>74.8</v>
      </c>
    </row>
    <row r="44" spans="1:5" s="8" customFormat="1" x14ac:dyDescent="0.25">
      <c r="A44" s="116" t="s">
        <v>85</v>
      </c>
      <c r="B44" s="109" t="s">
        <v>86</v>
      </c>
      <c r="C44" s="110"/>
      <c r="D44" s="110"/>
      <c r="E44" s="120">
        <f>E45</f>
        <v>130</v>
      </c>
    </row>
    <row r="45" spans="1:5" x14ac:dyDescent="0.25">
      <c r="A45" s="118" t="s">
        <v>214</v>
      </c>
      <c r="B45" s="113" t="s">
        <v>87</v>
      </c>
      <c r="C45" s="114"/>
      <c r="D45" s="114"/>
      <c r="E45" s="119">
        <f>E46</f>
        <v>130</v>
      </c>
    </row>
    <row r="46" spans="1:5" ht="47.25" customHeight="1" x14ac:dyDescent="0.25">
      <c r="A46" s="106" t="s">
        <v>253</v>
      </c>
      <c r="B46" s="113" t="s">
        <v>87</v>
      </c>
      <c r="C46" s="110">
        <v>2100000000</v>
      </c>
      <c r="D46" s="114"/>
      <c r="E46" s="119">
        <f>E47</f>
        <v>130</v>
      </c>
    </row>
    <row r="47" spans="1:5" x14ac:dyDescent="0.25">
      <c r="A47" s="118" t="s">
        <v>214</v>
      </c>
      <c r="B47" s="113" t="s">
        <v>87</v>
      </c>
      <c r="C47" s="114">
        <v>2100003150</v>
      </c>
      <c r="D47" s="114"/>
      <c r="E47" s="119">
        <f>E48</f>
        <v>130</v>
      </c>
    </row>
    <row r="48" spans="1:5" ht="31.5" x14ac:dyDescent="0.25">
      <c r="A48" s="118" t="s">
        <v>77</v>
      </c>
      <c r="B48" s="113" t="s">
        <v>87</v>
      </c>
      <c r="C48" s="114">
        <v>2100003150</v>
      </c>
      <c r="D48" s="114">
        <v>200</v>
      </c>
      <c r="E48" s="119">
        <v>130</v>
      </c>
    </row>
    <row r="49" spans="1:5" s="8" customFormat="1" x14ac:dyDescent="0.25">
      <c r="A49" s="116" t="s">
        <v>88</v>
      </c>
      <c r="B49" s="109" t="s">
        <v>89</v>
      </c>
      <c r="C49" s="110"/>
      <c r="D49" s="110"/>
      <c r="E49" s="120">
        <f>E50</f>
        <v>1513.6</v>
      </c>
    </row>
    <row r="50" spans="1:5" ht="84" customHeight="1" x14ac:dyDescent="0.25">
      <c r="A50" s="118" t="s">
        <v>274</v>
      </c>
      <c r="B50" s="113" t="s">
        <v>89</v>
      </c>
      <c r="C50" s="110">
        <v>2000000000</v>
      </c>
      <c r="D50" s="114"/>
      <c r="E50" s="120">
        <f>E51+E55+E62</f>
        <v>1513.6</v>
      </c>
    </row>
    <row r="51" spans="1:5" x14ac:dyDescent="0.25">
      <c r="A51" s="118" t="s">
        <v>90</v>
      </c>
      <c r="B51" s="113" t="s">
        <v>91</v>
      </c>
      <c r="C51" s="114"/>
      <c r="D51" s="114"/>
      <c r="E51" s="119">
        <f>E52</f>
        <v>370</v>
      </c>
    </row>
    <row r="52" spans="1:5" x14ac:dyDescent="0.25">
      <c r="A52" s="118" t="s">
        <v>101</v>
      </c>
      <c r="B52" s="113" t="s">
        <v>91</v>
      </c>
      <c r="C52" s="122" t="s">
        <v>254</v>
      </c>
      <c r="D52" s="114"/>
      <c r="E52" s="119">
        <f>E53+E54</f>
        <v>370</v>
      </c>
    </row>
    <row r="53" spans="1:5" ht="30" customHeight="1" x14ac:dyDescent="0.25">
      <c r="A53" s="118" t="s">
        <v>77</v>
      </c>
      <c r="B53" s="113" t="s">
        <v>91</v>
      </c>
      <c r="C53" s="122" t="s">
        <v>254</v>
      </c>
      <c r="D53" s="114">
        <v>200</v>
      </c>
      <c r="E53" s="119">
        <v>370</v>
      </c>
    </row>
    <row r="54" spans="1:5" hidden="1" x14ac:dyDescent="0.25">
      <c r="A54" s="118" t="s">
        <v>78</v>
      </c>
      <c r="B54" s="113" t="s">
        <v>91</v>
      </c>
      <c r="C54" s="122" t="s">
        <v>254</v>
      </c>
      <c r="D54" s="114">
        <v>800</v>
      </c>
      <c r="E54" s="119"/>
    </row>
    <row r="55" spans="1:5" x14ac:dyDescent="0.25">
      <c r="A55" s="118" t="s">
        <v>92</v>
      </c>
      <c r="B55" s="113" t="s">
        <v>93</v>
      </c>
      <c r="C55" s="114"/>
      <c r="D55" s="114"/>
      <c r="E55" s="119">
        <f>E58+E61</f>
        <v>643.59999999999991</v>
      </c>
    </row>
    <row r="56" spans="1:5" s="49" customFormat="1" hidden="1" x14ac:dyDescent="0.25">
      <c r="A56" s="118"/>
      <c r="B56" s="113"/>
      <c r="C56" s="114"/>
      <c r="D56" s="114"/>
      <c r="E56" s="119"/>
    </row>
    <row r="57" spans="1:5" s="49" customFormat="1" hidden="1" x14ac:dyDescent="0.25">
      <c r="A57" s="118"/>
      <c r="B57" s="113"/>
      <c r="C57" s="114"/>
      <c r="D57" s="114"/>
      <c r="E57" s="119"/>
    </row>
    <row r="58" spans="1:5" ht="31.5" x14ac:dyDescent="0.25">
      <c r="A58" s="118" t="s">
        <v>94</v>
      </c>
      <c r="B58" s="113" t="s">
        <v>93</v>
      </c>
      <c r="C58" s="114">
        <v>2000006050</v>
      </c>
      <c r="D58" s="114"/>
      <c r="E58" s="119">
        <f>SUM(E59:E60)</f>
        <v>633.59999999999991</v>
      </c>
    </row>
    <row r="59" spans="1:5" s="49" customFormat="1" ht="84" customHeight="1" x14ac:dyDescent="0.25">
      <c r="A59" s="118" t="s">
        <v>76</v>
      </c>
      <c r="B59" s="113" t="s">
        <v>93</v>
      </c>
      <c r="C59" s="114">
        <v>2000006050</v>
      </c>
      <c r="D59" s="114">
        <v>100</v>
      </c>
      <c r="E59" s="119">
        <v>204.7</v>
      </c>
    </row>
    <row r="60" spans="1:5" ht="31.5" x14ac:dyDescent="0.25">
      <c r="A60" s="118" t="s">
        <v>77</v>
      </c>
      <c r="B60" s="113" t="s">
        <v>93</v>
      </c>
      <c r="C60" s="114">
        <v>2000006050</v>
      </c>
      <c r="D60" s="114">
        <v>200</v>
      </c>
      <c r="E60" s="119">
        <v>428.9</v>
      </c>
    </row>
    <row r="61" spans="1:5" ht="31.5" x14ac:dyDescent="0.25">
      <c r="A61" s="118" t="s">
        <v>77</v>
      </c>
      <c r="B61" s="113" t="s">
        <v>93</v>
      </c>
      <c r="C61" s="114">
        <v>2000006400</v>
      </c>
      <c r="D61" s="114">
        <v>200</v>
      </c>
      <c r="E61" s="119">
        <v>10</v>
      </c>
    </row>
    <row r="62" spans="1:5" s="49" customFormat="1" ht="31.5" x14ac:dyDescent="0.25">
      <c r="A62" s="121" t="s">
        <v>234</v>
      </c>
      <c r="B62" s="113" t="s">
        <v>235</v>
      </c>
      <c r="C62" s="114">
        <v>2000074040</v>
      </c>
      <c r="D62" s="114"/>
      <c r="E62" s="119">
        <f>E63</f>
        <v>500</v>
      </c>
    </row>
    <row r="63" spans="1:5" s="49" customFormat="1" ht="31.5" x14ac:dyDescent="0.25">
      <c r="A63" s="118" t="s">
        <v>77</v>
      </c>
      <c r="B63" s="113" t="s">
        <v>235</v>
      </c>
      <c r="C63" s="114">
        <v>2000074040</v>
      </c>
      <c r="D63" s="114">
        <v>200</v>
      </c>
      <c r="E63" s="119">
        <v>500</v>
      </c>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82"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90" zoomScaleNormal="90" workbookViewId="0">
      <selection activeCell="K11" sqref="K11"/>
    </sheetView>
  </sheetViews>
  <sheetFormatPr defaultRowHeight="15.75" x14ac:dyDescent="0.25"/>
  <cols>
    <col min="1" max="1" width="55.7109375" style="11" customWidth="1"/>
    <col min="2" max="2" width="12" style="9" customWidth="1"/>
    <col min="3" max="3" width="17.85546875" style="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07" customFormat="1" x14ac:dyDescent="0.25">
      <c r="A1" s="160" t="s">
        <v>229</v>
      </c>
      <c r="B1" s="160"/>
      <c r="C1" s="160"/>
      <c r="D1" s="160"/>
      <c r="E1" s="160"/>
      <c r="F1" s="160"/>
    </row>
    <row r="2" spans="1:6" s="107" customFormat="1" ht="18.75" customHeight="1" x14ac:dyDescent="0.25">
      <c r="A2" s="160" t="s">
        <v>269</v>
      </c>
      <c r="B2" s="160"/>
      <c r="C2" s="160"/>
      <c r="D2" s="160"/>
      <c r="E2" s="160"/>
      <c r="F2" s="160"/>
    </row>
    <row r="3" spans="1:6" s="107" customFormat="1" ht="18.75" customHeight="1" x14ac:dyDescent="0.25">
      <c r="A3" s="160" t="s">
        <v>11</v>
      </c>
      <c r="B3" s="160"/>
      <c r="C3" s="160"/>
      <c r="D3" s="160"/>
      <c r="E3" s="160"/>
      <c r="F3" s="160"/>
    </row>
    <row r="4" spans="1:6" s="107" customFormat="1" x14ac:dyDescent="0.25">
      <c r="A4" s="160" t="s">
        <v>291</v>
      </c>
      <c r="B4" s="160"/>
      <c r="C4" s="160"/>
      <c r="D4" s="160"/>
      <c r="E4" s="160"/>
      <c r="F4" s="160"/>
    </row>
    <row r="5" spans="1:6" s="107" customFormat="1" ht="18.75" customHeight="1" x14ac:dyDescent="0.25">
      <c r="A5" s="160" t="s">
        <v>289</v>
      </c>
      <c r="B5" s="160"/>
      <c r="C5" s="160"/>
      <c r="D5" s="160"/>
      <c r="E5" s="160"/>
      <c r="F5" s="160"/>
    </row>
    <row r="6" spans="1:6" s="107" customFormat="1" ht="18.75" customHeight="1" x14ac:dyDescent="0.25">
      <c r="A6" s="160" t="s">
        <v>11</v>
      </c>
      <c r="B6" s="160"/>
      <c r="C6" s="160"/>
      <c r="D6" s="160"/>
      <c r="E6" s="160"/>
      <c r="F6" s="160"/>
    </row>
    <row r="7" spans="1:6" s="107" customFormat="1" ht="18.75" customHeight="1" x14ac:dyDescent="0.25">
      <c r="A7" s="160" t="s">
        <v>248</v>
      </c>
      <c r="B7" s="160"/>
      <c r="C7" s="160"/>
      <c r="D7" s="160"/>
      <c r="E7" s="160"/>
      <c r="F7" s="160"/>
    </row>
    <row r="8" spans="1:6" x14ac:dyDescent="0.25">
      <c r="A8" s="161"/>
      <c r="B8" s="161"/>
      <c r="C8" s="161"/>
      <c r="D8" s="161"/>
      <c r="E8" s="161"/>
    </row>
    <row r="9" spans="1:6" ht="71.25" customHeight="1" x14ac:dyDescent="0.25">
      <c r="A9" s="162" t="s">
        <v>275</v>
      </c>
      <c r="B9" s="162"/>
      <c r="C9" s="162"/>
      <c r="D9" s="162"/>
      <c r="E9" s="162"/>
      <c r="F9" s="162"/>
    </row>
    <row r="10" spans="1:6" s="11" customFormat="1" x14ac:dyDescent="0.25">
      <c r="A10" s="164" t="s">
        <v>27</v>
      </c>
      <c r="B10" s="164"/>
      <c r="C10" s="164"/>
      <c r="D10" s="164"/>
      <c r="E10" s="164"/>
      <c r="F10" s="164"/>
    </row>
    <row r="11" spans="1:6" s="11" customFormat="1" x14ac:dyDescent="0.25">
      <c r="A11" s="165" t="s">
        <v>68</v>
      </c>
      <c r="B11" s="165" t="s">
        <v>69</v>
      </c>
      <c r="C11" s="165" t="s">
        <v>70</v>
      </c>
      <c r="D11" s="165" t="s">
        <v>71</v>
      </c>
      <c r="E11" s="167" t="s">
        <v>72</v>
      </c>
      <c r="F11" s="167"/>
    </row>
    <row r="12" spans="1:6" s="11" customFormat="1" x14ac:dyDescent="0.25">
      <c r="A12" s="166"/>
      <c r="B12" s="166"/>
      <c r="C12" s="166"/>
      <c r="D12" s="166"/>
      <c r="E12" s="123" t="s">
        <v>251</v>
      </c>
      <c r="F12" s="124" t="s">
        <v>252</v>
      </c>
    </row>
    <row r="13" spans="1:6" s="11" customFormat="1" x14ac:dyDescent="0.25">
      <c r="A13" s="5">
        <v>1</v>
      </c>
      <c r="B13" s="5">
        <v>2</v>
      </c>
      <c r="C13" s="5">
        <v>3</v>
      </c>
      <c r="D13" s="5">
        <v>4</v>
      </c>
      <c r="E13" s="5">
        <v>5</v>
      </c>
      <c r="F13" s="5">
        <v>6</v>
      </c>
    </row>
    <row r="14" spans="1:6" s="11" customFormat="1" x14ac:dyDescent="0.25">
      <c r="A14" s="116" t="s">
        <v>29</v>
      </c>
      <c r="B14" s="109"/>
      <c r="C14" s="110"/>
      <c r="D14" s="110"/>
      <c r="E14" s="117">
        <f>E15+E34+E39+E45+E50+E63</f>
        <v>4840</v>
      </c>
      <c r="F14" s="117">
        <f>F15+F34+F39+F45+F50+F63</f>
        <v>4845.2999999999993</v>
      </c>
    </row>
    <row r="15" spans="1:6" s="11" customFormat="1" x14ac:dyDescent="0.25">
      <c r="A15" s="116" t="s">
        <v>73</v>
      </c>
      <c r="B15" s="109" t="s">
        <v>74</v>
      </c>
      <c r="C15" s="110"/>
      <c r="D15" s="110"/>
      <c r="E15" s="117">
        <f>E16+E20+E26+E30</f>
        <v>2766.2</v>
      </c>
      <c r="F15" s="117">
        <f>F16+F20+F26+F30</f>
        <v>2766.2</v>
      </c>
    </row>
    <row r="16" spans="1:6" s="11" customFormat="1" ht="35.25" customHeight="1" x14ac:dyDescent="0.25">
      <c r="A16" s="118" t="s">
        <v>222</v>
      </c>
      <c r="B16" s="113" t="s">
        <v>215</v>
      </c>
      <c r="C16" s="114"/>
      <c r="D16" s="114"/>
      <c r="E16" s="119">
        <f t="shared" ref="E16:F18" si="0">E17</f>
        <v>620.29999999999995</v>
      </c>
      <c r="F16" s="119">
        <f t="shared" si="0"/>
        <v>620.29999999999995</v>
      </c>
    </row>
    <row r="17" spans="1:6" s="11" customFormat="1" ht="66" customHeight="1" x14ac:dyDescent="0.25">
      <c r="A17" s="118" t="s">
        <v>271</v>
      </c>
      <c r="B17" s="113" t="s">
        <v>215</v>
      </c>
      <c r="C17" s="109" t="s">
        <v>231</v>
      </c>
      <c r="D17" s="114"/>
      <c r="E17" s="119">
        <f t="shared" si="0"/>
        <v>620.29999999999995</v>
      </c>
      <c r="F17" s="119">
        <f t="shared" si="0"/>
        <v>620.29999999999995</v>
      </c>
    </row>
    <row r="18" spans="1:6" s="11" customFormat="1" x14ac:dyDescent="0.25">
      <c r="A18" s="118" t="s">
        <v>221</v>
      </c>
      <c r="B18" s="113" t="s">
        <v>215</v>
      </c>
      <c r="C18" s="113" t="s">
        <v>232</v>
      </c>
      <c r="D18" s="114"/>
      <c r="E18" s="119">
        <f t="shared" si="0"/>
        <v>620.29999999999995</v>
      </c>
      <c r="F18" s="119">
        <f t="shared" si="0"/>
        <v>620.29999999999995</v>
      </c>
    </row>
    <row r="19" spans="1:6" s="11" customFormat="1" ht="81" customHeight="1" x14ac:dyDescent="0.25">
      <c r="A19" s="118" t="s">
        <v>76</v>
      </c>
      <c r="B19" s="113" t="s">
        <v>215</v>
      </c>
      <c r="C19" s="113" t="s">
        <v>232</v>
      </c>
      <c r="D19" s="114">
        <v>100</v>
      </c>
      <c r="E19" s="119">
        <v>620.29999999999995</v>
      </c>
      <c r="F19" s="119">
        <v>620.29999999999995</v>
      </c>
    </row>
    <row r="20" spans="1:6" s="11" customFormat="1" ht="60.75" customHeight="1" x14ac:dyDescent="0.25">
      <c r="A20" s="118" t="s">
        <v>79</v>
      </c>
      <c r="B20" s="113" t="s">
        <v>80</v>
      </c>
      <c r="C20" s="114"/>
      <c r="D20" s="114"/>
      <c r="E20" s="119">
        <f>E21</f>
        <v>1752.3</v>
      </c>
      <c r="F20" s="119">
        <f>F21</f>
        <v>1752.3</v>
      </c>
    </row>
    <row r="21" spans="1:6" s="11" customFormat="1" ht="64.5" customHeight="1" x14ac:dyDescent="0.25">
      <c r="A21" s="118" t="s">
        <v>272</v>
      </c>
      <c r="B21" s="113" t="s">
        <v>80</v>
      </c>
      <c r="C21" s="109" t="s">
        <v>231</v>
      </c>
      <c r="D21" s="114"/>
      <c r="E21" s="119">
        <f>E22</f>
        <v>1752.3</v>
      </c>
      <c r="F21" s="119">
        <f>F22</f>
        <v>1752.3</v>
      </c>
    </row>
    <row r="22" spans="1:6" s="11" customFormat="1" ht="31.5" x14ac:dyDescent="0.25">
      <c r="A22" s="118" t="s">
        <v>75</v>
      </c>
      <c r="B22" s="113" t="s">
        <v>80</v>
      </c>
      <c r="C22" s="113" t="s">
        <v>233</v>
      </c>
      <c r="D22" s="114"/>
      <c r="E22" s="119">
        <f>E23+E24+E25</f>
        <v>1752.3</v>
      </c>
      <c r="F22" s="119">
        <f>F23+F24+F25</f>
        <v>1752.3</v>
      </c>
    </row>
    <row r="23" spans="1:6" s="11" customFormat="1" ht="78" customHeight="1" x14ac:dyDescent="0.25">
      <c r="A23" s="118" t="s">
        <v>76</v>
      </c>
      <c r="B23" s="113" t="s">
        <v>80</v>
      </c>
      <c r="C23" s="113" t="s">
        <v>233</v>
      </c>
      <c r="D23" s="114">
        <v>100</v>
      </c>
      <c r="E23" s="119">
        <v>1040.2</v>
      </c>
      <c r="F23" s="119">
        <v>1040.2</v>
      </c>
    </row>
    <row r="24" spans="1:6" s="11" customFormat="1" ht="31.5" x14ac:dyDescent="0.25">
      <c r="A24" s="118" t="s">
        <v>77</v>
      </c>
      <c r="B24" s="113" t="s">
        <v>80</v>
      </c>
      <c r="C24" s="113" t="s">
        <v>233</v>
      </c>
      <c r="D24" s="114">
        <v>200</v>
      </c>
      <c r="E24" s="119">
        <v>657.4</v>
      </c>
      <c r="F24" s="119">
        <v>657.4</v>
      </c>
    </row>
    <row r="25" spans="1:6" s="11" customFormat="1" x14ac:dyDescent="0.25">
      <c r="A25" s="118" t="s">
        <v>78</v>
      </c>
      <c r="B25" s="113" t="s">
        <v>80</v>
      </c>
      <c r="C25" s="113" t="s">
        <v>233</v>
      </c>
      <c r="D25" s="114">
        <v>800</v>
      </c>
      <c r="E25" s="119">
        <v>54.7</v>
      </c>
      <c r="F25" s="119">
        <v>54.7</v>
      </c>
    </row>
    <row r="26" spans="1:6" x14ac:dyDescent="0.25">
      <c r="A26" s="116" t="s">
        <v>81</v>
      </c>
      <c r="B26" s="109" t="s">
        <v>82</v>
      </c>
      <c r="C26" s="110"/>
      <c r="D26" s="110"/>
      <c r="E26" s="120">
        <f t="shared" ref="E26:F28" si="1">E27</f>
        <v>1</v>
      </c>
      <c r="F26" s="120">
        <f t="shared" si="1"/>
        <v>1</v>
      </c>
    </row>
    <row r="27" spans="1:6" x14ac:dyDescent="0.25">
      <c r="A27" s="118" t="s">
        <v>83</v>
      </c>
      <c r="B27" s="113" t="s">
        <v>82</v>
      </c>
      <c r="C27" s="110">
        <v>9900000000</v>
      </c>
      <c r="D27" s="114"/>
      <c r="E27" s="119">
        <f t="shared" si="1"/>
        <v>1</v>
      </c>
      <c r="F27" s="119">
        <f t="shared" si="1"/>
        <v>1</v>
      </c>
    </row>
    <row r="28" spans="1:6" x14ac:dyDescent="0.25">
      <c r="A28" s="118" t="s">
        <v>84</v>
      </c>
      <c r="B28" s="113" t="s">
        <v>82</v>
      </c>
      <c r="C28" s="114">
        <v>9900007500</v>
      </c>
      <c r="D28" s="114"/>
      <c r="E28" s="119">
        <f t="shared" si="1"/>
        <v>1</v>
      </c>
      <c r="F28" s="119">
        <f t="shared" si="1"/>
        <v>1</v>
      </c>
    </row>
    <row r="29" spans="1:6" x14ac:dyDescent="0.25">
      <c r="A29" s="118" t="s">
        <v>78</v>
      </c>
      <c r="B29" s="113" t="s">
        <v>82</v>
      </c>
      <c r="C29" s="114">
        <v>9900007500</v>
      </c>
      <c r="D29" s="114">
        <v>800</v>
      </c>
      <c r="E29" s="119">
        <v>1</v>
      </c>
      <c r="F29" s="119">
        <v>1</v>
      </c>
    </row>
    <row r="30" spans="1:6" s="8" customFormat="1" ht="31.5" x14ac:dyDescent="0.25">
      <c r="A30" s="116" t="s">
        <v>281</v>
      </c>
      <c r="B30" s="109" t="s">
        <v>282</v>
      </c>
      <c r="C30" s="110"/>
      <c r="D30" s="110"/>
      <c r="E30" s="120">
        <f>SUM(E32:E33)</f>
        <v>392.6</v>
      </c>
      <c r="F30" s="120">
        <f>SUM(F32:F33)</f>
        <v>392.6</v>
      </c>
    </row>
    <row r="31" spans="1:6" s="8" customFormat="1" ht="45.75" customHeight="1" x14ac:dyDescent="0.25">
      <c r="A31" s="118" t="s">
        <v>283</v>
      </c>
      <c r="B31" s="109" t="s">
        <v>282</v>
      </c>
      <c r="C31" s="110"/>
      <c r="D31" s="110"/>
      <c r="E31" s="119">
        <f>SUM(E32:E33)</f>
        <v>392.6</v>
      </c>
      <c r="F31" s="119">
        <f>SUM(F32:F33)</f>
        <v>392.6</v>
      </c>
    </row>
    <row r="32" spans="1:6" ht="31.5" customHeight="1" x14ac:dyDescent="0.25">
      <c r="A32" s="118" t="s">
        <v>77</v>
      </c>
      <c r="B32" s="113" t="s">
        <v>282</v>
      </c>
      <c r="C32" s="114">
        <v>1200002040</v>
      </c>
      <c r="D32" s="114">
        <v>200</v>
      </c>
      <c r="E32" s="119">
        <v>391.6</v>
      </c>
      <c r="F32" s="119">
        <v>391.6</v>
      </c>
    </row>
    <row r="33" spans="1:6" x14ac:dyDescent="0.25">
      <c r="A33" s="118" t="s">
        <v>78</v>
      </c>
      <c r="B33" s="113" t="s">
        <v>282</v>
      </c>
      <c r="C33" s="114">
        <v>1200092360</v>
      </c>
      <c r="D33" s="114">
        <v>800</v>
      </c>
      <c r="E33" s="119">
        <v>1</v>
      </c>
      <c r="F33" s="119">
        <v>1</v>
      </c>
    </row>
    <row r="34" spans="1:6" x14ac:dyDescent="0.25">
      <c r="A34" s="116" t="s">
        <v>208</v>
      </c>
      <c r="B34" s="109" t="s">
        <v>216</v>
      </c>
      <c r="C34" s="110"/>
      <c r="D34" s="110"/>
      <c r="E34" s="120">
        <f t="shared" ref="E34:F36" si="2">E35</f>
        <v>55.3</v>
      </c>
      <c r="F34" s="120">
        <f t="shared" si="2"/>
        <v>57</v>
      </c>
    </row>
    <row r="35" spans="1:6" ht="18" customHeight="1" x14ac:dyDescent="0.25">
      <c r="A35" s="118" t="s">
        <v>209</v>
      </c>
      <c r="B35" s="113" t="s">
        <v>217</v>
      </c>
      <c r="C35" s="114"/>
      <c r="D35" s="114"/>
      <c r="E35" s="119">
        <f t="shared" si="2"/>
        <v>55.3</v>
      </c>
      <c r="F35" s="119">
        <f t="shared" si="2"/>
        <v>57</v>
      </c>
    </row>
    <row r="36" spans="1:6" x14ac:dyDescent="0.25">
      <c r="A36" s="118" t="s">
        <v>83</v>
      </c>
      <c r="B36" s="113" t="s">
        <v>217</v>
      </c>
      <c r="C36" s="110">
        <v>9900000000</v>
      </c>
      <c r="D36" s="114"/>
      <c r="E36" s="119">
        <f t="shared" si="2"/>
        <v>55.3</v>
      </c>
      <c r="F36" s="119">
        <f t="shared" si="2"/>
        <v>57</v>
      </c>
    </row>
    <row r="37" spans="1:6" ht="47.25" x14ac:dyDescent="0.25">
      <c r="A37" s="118" t="s">
        <v>210</v>
      </c>
      <c r="B37" s="113" t="s">
        <v>217</v>
      </c>
      <c r="C37" s="114">
        <v>9900051180</v>
      </c>
      <c r="D37" s="114"/>
      <c r="E37" s="119">
        <f>E38</f>
        <v>55.3</v>
      </c>
      <c r="F37" s="119">
        <f>F38</f>
        <v>57</v>
      </c>
    </row>
    <row r="38" spans="1:6" x14ac:dyDescent="0.25">
      <c r="A38" s="118" t="s">
        <v>95</v>
      </c>
      <c r="B38" s="113" t="s">
        <v>217</v>
      </c>
      <c r="C38" s="114">
        <v>9900051180</v>
      </c>
      <c r="D38" s="114">
        <v>100</v>
      </c>
      <c r="E38" s="119">
        <v>55.3</v>
      </c>
      <c r="F38" s="119">
        <v>57</v>
      </c>
    </row>
    <row r="39" spans="1:6" ht="30" customHeight="1" x14ac:dyDescent="0.25">
      <c r="A39" s="116" t="s">
        <v>211</v>
      </c>
      <c r="B39" s="109" t="s">
        <v>220</v>
      </c>
      <c r="C39" s="110"/>
      <c r="D39" s="110"/>
      <c r="E39" s="120">
        <f t="shared" ref="E39:F41" si="3">E40</f>
        <v>368.90000000000003</v>
      </c>
      <c r="F39" s="120">
        <f t="shared" si="3"/>
        <v>368.90000000000003</v>
      </c>
    </row>
    <row r="40" spans="1:6" x14ac:dyDescent="0.25">
      <c r="A40" s="118" t="s">
        <v>212</v>
      </c>
      <c r="B40" s="113" t="s">
        <v>218</v>
      </c>
      <c r="C40" s="114"/>
      <c r="D40" s="114"/>
      <c r="E40" s="119">
        <f t="shared" si="3"/>
        <v>368.90000000000003</v>
      </c>
      <c r="F40" s="119">
        <f t="shared" si="3"/>
        <v>368.90000000000003</v>
      </c>
    </row>
    <row r="41" spans="1:6" ht="63" x14ac:dyDescent="0.25">
      <c r="A41" s="118" t="s">
        <v>276</v>
      </c>
      <c r="B41" s="113" t="s">
        <v>218</v>
      </c>
      <c r="C41" s="110">
        <v>1600000000</v>
      </c>
      <c r="D41" s="114"/>
      <c r="E41" s="119">
        <f t="shared" si="3"/>
        <v>368.90000000000003</v>
      </c>
      <c r="F41" s="119">
        <f t="shared" si="3"/>
        <v>368.90000000000003</v>
      </c>
    </row>
    <row r="42" spans="1:6" ht="31.5" x14ac:dyDescent="0.25">
      <c r="A42" s="118" t="s">
        <v>213</v>
      </c>
      <c r="B42" s="113" t="s">
        <v>218</v>
      </c>
      <c r="C42" s="114">
        <v>1600024300</v>
      </c>
      <c r="D42" s="114"/>
      <c r="E42" s="119">
        <f>E43+E44</f>
        <v>368.90000000000003</v>
      </c>
      <c r="F42" s="119">
        <f>F43+F44</f>
        <v>368.90000000000003</v>
      </c>
    </row>
    <row r="43" spans="1:6" ht="82.5" customHeight="1" x14ac:dyDescent="0.25">
      <c r="A43" s="118" t="s">
        <v>76</v>
      </c>
      <c r="B43" s="113" t="s">
        <v>218</v>
      </c>
      <c r="C43" s="114">
        <v>2100003150</v>
      </c>
      <c r="D43" s="114">
        <v>100</v>
      </c>
      <c r="E43" s="119">
        <v>294.10000000000002</v>
      </c>
      <c r="F43" s="119">
        <v>294.10000000000002</v>
      </c>
    </row>
    <row r="44" spans="1:6" ht="31.5" x14ac:dyDescent="0.25">
      <c r="A44" s="118" t="s">
        <v>77</v>
      </c>
      <c r="B44" s="113" t="s">
        <v>218</v>
      </c>
      <c r="C44" s="114">
        <v>1600024300</v>
      </c>
      <c r="D44" s="114">
        <v>200</v>
      </c>
      <c r="E44" s="119">
        <v>74.8</v>
      </c>
      <c r="F44" s="119">
        <v>74.8</v>
      </c>
    </row>
    <row r="45" spans="1:6" x14ac:dyDescent="0.25">
      <c r="A45" s="116" t="s">
        <v>85</v>
      </c>
      <c r="B45" s="109" t="s">
        <v>86</v>
      </c>
      <c r="C45" s="110"/>
      <c r="D45" s="110"/>
      <c r="E45" s="120">
        <f t="shared" ref="E45:F48" si="4">E46</f>
        <v>130</v>
      </c>
      <c r="F45" s="120">
        <f t="shared" si="4"/>
        <v>130</v>
      </c>
    </row>
    <row r="46" spans="1:6" x14ac:dyDescent="0.25">
      <c r="A46" s="118" t="s">
        <v>214</v>
      </c>
      <c r="B46" s="113" t="s">
        <v>87</v>
      </c>
      <c r="C46" s="114"/>
      <c r="D46" s="114"/>
      <c r="E46" s="119">
        <f t="shared" si="4"/>
        <v>130</v>
      </c>
      <c r="F46" s="119">
        <f t="shared" si="4"/>
        <v>130</v>
      </c>
    </row>
    <row r="47" spans="1:6" ht="49.5" customHeight="1" x14ac:dyDescent="0.25">
      <c r="A47" s="106" t="s">
        <v>255</v>
      </c>
      <c r="B47" s="113" t="s">
        <v>87</v>
      </c>
      <c r="C47" s="110">
        <v>2100000000</v>
      </c>
      <c r="D47" s="114"/>
      <c r="E47" s="119">
        <f t="shared" si="4"/>
        <v>130</v>
      </c>
      <c r="F47" s="119">
        <f t="shared" si="4"/>
        <v>130</v>
      </c>
    </row>
    <row r="48" spans="1:6" x14ac:dyDescent="0.25">
      <c r="A48" s="118" t="s">
        <v>214</v>
      </c>
      <c r="B48" s="113" t="s">
        <v>87</v>
      </c>
      <c r="C48" s="114">
        <v>2100003150</v>
      </c>
      <c r="D48" s="114"/>
      <c r="E48" s="119">
        <f t="shared" si="4"/>
        <v>130</v>
      </c>
      <c r="F48" s="119">
        <f t="shared" si="4"/>
        <v>130</v>
      </c>
    </row>
    <row r="49" spans="1:6" ht="31.5" x14ac:dyDescent="0.25">
      <c r="A49" s="118" t="s">
        <v>77</v>
      </c>
      <c r="B49" s="113" t="s">
        <v>87</v>
      </c>
      <c r="C49" s="114">
        <v>2100003150</v>
      </c>
      <c r="D49" s="114">
        <v>200</v>
      </c>
      <c r="E49" s="119">
        <v>130</v>
      </c>
      <c r="F49" s="119">
        <v>130</v>
      </c>
    </row>
    <row r="50" spans="1:6" x14ac:dyDescent="0.25">
      <c r="A50" s="116" t="s">
        <v>88</v>
      </c>
      <c r="B50" s="109" t="s">
        <v>89</v>
      </c>
      <c r="C50" s="110"/>
      <c r="D50" s="110"/>
      <c r="E50" s="120">
        <f>E52+E56+E61</f>
        <v>1421.7</v>
      </c>
      <c r="F50" s="120">
        <f>F52+F56+F61</f>
        <v>1327.3</v>
      </c>
    </row>
    <row r="51" spans="1:6" ht="81" customHeight="1" x14ac:dyDescent="0.25">
      <c r="A51" s="118" t="s">
        <v>277</v>
      </c>
      <c r="B51" s="113" t="s">
        <v>89</v>
      </c>
      <c r="C51" s="110">
        <v>2000000000</v>
      </c>
      <c r="D51" s="114"/>
      <c r="E51" s="119">
        <f>E52+E56+E61</f>
        <v>1421.7</v>
      </c>
      <c r="F51" s="119">
        <f>F52+F56+F61</f>
        <v>1327.3</v>
      </c>
    </row>
    <row r="52" spans="1:6" x14ac:dyDescent="0.25">
      <c r="A52" s="118" t="s">
        <v>90</v>
      </c>
      <c r="B52" s="113" t="s">
        <v>91</v>
      </c>
      <c r="C52" s="114"/>
      <c r="D52" s="114"/>
      <c r="E52" s="119">
        <f>E53</f>
        <v>370</v>
      </c>
      <c r="F52" s="119">
        <f>F53</f>
        <v>370</v>
      </c>
    </row>
    <row r="53" spans="1:6" x14ac:dyDescent="0.25">
      <c r="A53" s="118" t="s">
        <v>101</v>
      </c>
      <c r="B53" s="113" t="s">
        <v>91</v>
      </c>
      <c r="C53" s="122" t="s">
        <v>254</v>
      </c>
      <c r="D53" s="114"/>
      <c r="E53" s="119">
        <f>E54+E55</f>
        <v>370</v>
      </c>
      <c r="F53" s="119">
        <f>F54+F55</f>
        <v>370</v>
      </c>
    </row>
    <row r="54" spans="1:6" ht="30.75" customHeight="1" x14ac:dyDescent="0.25">
      <c r="A54" s="118" t="s">
        <v>77</v>
      </c>
      <c r="B54" s="113" t="s">
        <v>91</v>
      </c>
      <c r="C54" s="122" t="s">
        <v>254</v>
      </c>
      <c r="D54" s="114">
        <v>200</v>
      </c>
      <c r="E54" s="119">
        <v>370</v>
      </c>
      <c r="F54" s="119">
        <v>370</v>
      </c>
    </row>
    <row r="55" spans="1:6" hidden="1" x14ac:dyDescent="0.25">
      <c r="A55" s="118" t="s">
        <v>78</v>
      </c>
      <c r="B55" s="113" t="s">
        <v>91</v>
      </c>
      <c r="C55" s="122" t="s">
        <v>254</v>
      </c>
      <c r="D55" s="114">
        <v>800</v>
      </c>
      <c r="E55" s="119"/>
      <c r="F55" s="119"/>
    </row>
    <row r="56" spans="1:6" ht="19.5" customHeight="1" x14ac:dyDescent="0.25">
      <c r="A56" s="118" t="s">
        <v>92</v>
      </c>
      <c r="B56" s="113" t="s">
        <v>93</v>
      </c>
      <c r="C56" s="114"/>
      <c r="D56" s="114"/>
      <c r="E56" s="119">
        <f>E57+E60</f>
        <v>551.70000000000005</v>
      </c>
      <c r="F56" s="119">
        <f>F57+F60</f>
        <v>457.29999999999995</v>
      </c>
    </row>
    <row r="57" spans="1:6" ht="31.5" x14ac:dyDescent="0.25">
      <c r="A57" s="118" t="s">
        <v>94</v>
      </c>
      <c r="B57" s="113" t="s">
        <v>93</v>
      </c>
      <c r="C57" s="114">
        <v>2000006050</v>
      </c>
      <c r="D57" s="114"/>
      <c r="E57" s="119">
        <f>SUM(E58:E59)</f>
        <v>541.70000000000005</v>
      </c>
      <c r="F57" s="119">
        <f>SUM(F58:F59)</f>
        <v>447.29999999999995</v>
      </c>
    </row>
    <row r="58" spans="1:6" ht="81.75" customHeight="1" x14ac:dyDescent="0.25">
      <c r="A58" s="118" t="s">
        <v>76</v>
      </c>
      <c r="B58" s="113" t="s">
        <v>93</v>
      </c>
      <c r="C58" s="114">
        <v>2000006050</v>
      </c>
      <c r="D58" s="114">
        <v>100</v>
      </c>
      <c r="E58" s="119">
        <v>204.7</v>
      </c>
      <c r="F58" s="119">
        <v>204.7</v>
      </c>
    </row>
    <row r="59" spans="1:6" ht="31.5" x14ac:dyDescent="0.25">
      <c r="A59" s="118" t="s">
        <v>77</v>
      </c>
      <c r="B59" s="113" t="s">
        <v>93</v>
      </c>
      <c r="C59" s="114">
        <v>2000006050</v>
      </c>
      <c r="D59" s="114">
        <v>200</v>
      </c>
      <c r="E59" s="119">
        <v>337</v>
      </c>
      <c r="F59" s="119">
        <v>242.6</v>
      </c>
    </row>
    <row r="60" spans="1:6" ht="31.5" x14ac:dyDescent="0.25">
      <c r="A60" s="118" t="s">
        <v>77</v>
      </c>
      <c r="B60" s="113" t="s">
        <v>93</v>
      </c>
      <c r="C60" s="114">
        <v>2000006400</v>
      </c>
      <c r="D60" s="114">
        <v>200</v>
      </c>
      <c r="E60" s="119">
        <v>10</v>
      </c>
      <c r="F60" s="119">
        <v>10</v>
      </c>
    </row>
    <row r="61" spans="1:6" ht="31.5" x14ac:dyDescent="0.25">
      <c r="A61" s="121" t="s">
        <v>234</v>
      </c>
      <c r="B61" s="113" t="s">
        <v>235</v>
      </c>
      <c r="C61" s="114">
        <v>2000074040</v>
      </c>
      <c r="D61" s="114"/>
      <c r="E61" s="119">
        <f>E62</f>
        <v>500</v>
      </c>
      <c r="F61" s="119">
        <f>F62</f>
        <v>500</v>
      </c>
    </row>
    <row r="62" spans="1:6" ht="31.5" x14ac:dyDescent="0.25">
      <c r="A62" s="118" t="s">
        <v>77</v>
      </c>
      <c r="B62" s="113" t="s">
        <v>235</v>
      </c>
      <c r="C62" s="114">
        <v>2000074040</v>
      </c>
      <c r="D62" s="114">
        <v>200</v>
      </c>
      <c r="E62" s="119">
        <v>500</v>
      </c>
      <c r="F62" s="119">
        <v>500</v>
      </c>
    </row>
    <row r="63" spans="1:6" s="8" customFormat="1" x14ac:dyDescent="0.25">
      <c r="A63" s="4" t="s">
        <v>97</v>
      </c>
      <c r="B63" s="125">
        <v>9999</v>
      </c>
      <c r="C63" s="125">
        <v>9999999</v>
      </c>
      <c r="D63" s="125"/>
      <c r="E63" s="126">
        <f>E64</f>
        <v>97.9</v>
      </c>
      <c r="F63" s="126">
        <f>F64</f>
        <v>195.9</v>
      </c>
    </row>
    <row r="64" spans="1:6" x14ac:dyDescent="0.25">
      <c r="A64" s="3" t="s">
        <v>98</v>
      </c>
      <c r="B64" s="127">
        <v>9999</v>
      </c>
      <c r="C64" s="127">
        <v>9999999</v>
      </c>
      <c r="D64" s="127">
        <v>999</v>
      </c>
      <c r="E64" s="128">
        <v>97.9</v>
      </c>
      <c r="F64" s="128">
        <v>195.9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78"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80" zoomScaleNormal="80" workbookViewId="0">
      <selection activeCell="K11" sqref="K11"/>
    </sheetView>
  </sheetViews>
  <sheetFormatPr defaultRowHeight="15.75" x14ac:dyDescent="0.25"/>
  <cols>
    <col min="1" max="1" width="55.7109375" style="11" customWidth="1"/>
    <col min="2" max="2" width="18.28515625" style="9" customWidth="1"/>
    <col min="3" max="3" width="8.28515625" style="9" customWidth="1"/>
    <col min="4" max="4" width="11.7109375" style="9" customWidth="1"/>
    <col min="5" max="250" width="9.140625" style="9"/>
    <col min="251" max="251" width="55.7109375" style="9" customWidth="1"/>
    <col min="252" max="252" width="12" style="9" customWidth="1"/>
    <col min="253" max="253" width="8.28515625" style="9" customWidth="1"/>
    <col min="254" max="254" width="11.7109375" style="9" customWidth="1"/>
    <col min="255" max="255" width="9.5703125" style="9" bestFit="1" customWidth="1"/>
    <col min="256" max="506" width="9.140625" style="9"/>
    <col min="507" max="507" width="55.7109375" style="9" customWidth="1"/>
    <col min="508" max="508" width="12" style="9" customWidth="1"/>
    <col min="509" max="509" width="8.28515625" style="9" customWidth="1"/>
    <col min="510" max="510" width="11.7109375" style="9" customWidth="1"/>
    <col min="511" max="511" width="9.5703125" style="9" bestFit="1" customWidth="1"/>
    <col min="512" max="762" width="9.140625" style="9"/>
    <col min="763" max="763" width="55.7109375" style="9" customWidth="1"/>
    <col min="764" max="764" width="12" style="9" customWidth="1"/>
    <col min="765" max="765" width="8.28515625" style="9" customWidth="1"/>
    <col min="766" max="766" width="11.7109375" style="9" customWidth="1"/>
    <col min="767" max="767" width="9.5703125" style="9" bestFit="1" customWidth="1"/>
    <col min="768" max="1018" width="9.140625" style="9"/>
    <col min="1019" max="1019" width="55.7109375" style="9" customWidth="1"/>
    <col min="1020" max="1020" width="12" style="9" customWidth="1"/>
    <col min="1021" max="1021" width="8.28515625" style="9" customWidth="1"/>
    <col min="1022" max="1022" width="11.7109375" style="9" customWidth="1"/>
    <col min="1023" max="1023" width="9.5703125" style="9" bestFit="1" customWidth="1"/>
    <col min="1024" max="1274" width="9.140625" style="9"/>
    <col min="1275" max="1275" width="55.7109375" style="9" customWidth="1"/>
    <col min="1276" max="1276" width="12" style="9" customWidth="1"/>
    <col min="1277" max="1277" width="8.28515625" style="9" customWidth="1"/>
    <col min="1278" max="1278" width="11.7109375" style="9" customWidth="1"/>
    <col min="1279" max="1279" width="9.5703125" style="9" bestFit="1" customWidth="1"/>
    <col min="1280" max="1530" width="9.140625" style="9"/>
    <col min="1531" max="1531" width="55.7109375" style="9" customWidth="1"/>
    <col min="1532" max="1532" width="12" style="9" customWidth="1"/>
    <col min="1533" max="1533" width="8.28515625" style="9" customWidth="1"/>
    <col min="1534" max="1534" width="11.7109375" style="9" customWidth="1"/>
    <col min="1535" max="1535" width="9.5703125" style="9" bestFit="1" customWidth="1"/>
    <col min="1536" max="1786" width="9.140625" style="9"/>
    <col min="1787" max="1787" width="55.7109375" style="9" customWidth="1"/>
    <col min="1788" max="1788" width="12" style="9" customWidth="1"/>
    <col min="1789" max="1789" width="8.28515625" style="9" customWidth="1"/>
    <col min="1790" max="1790" width="11.7109375" style="9" customWidth="1"/>
    <col min="1791" max="1791" width="9.5703125" style="9" bestFit="1" customWidth="1"/>
    <col min="1792" max="2042" width="9.140625" style="9"/>
    <col min="2043" max="2043" width="55.7109375" style="9" customWidth="1"/>
    <col min="2044" max="2044" width="12" style="9" customWidth="1"/>
    <col min="2045" max="2045" width="8.28515625" style="9" customWidth="1"/>
    <col min="2046" max="2046" width="11.7109375" style="9" customWidth="1"/>
    <col min="2047" max="2047" width="9.5703125" style="9" bestFit="1" customWidth="1"/>
    <col min="2048" max="2298" width="9.140625" style="9"/>
    <col min="2299" max="2299" width="55.7109375" style="9" customWidth="1"/>
    <col min="2300" max="2300" width="12" style="9" customWidth="1"/>
    <col min="2301" max="2301" width="8.28515625" style="9" customWidth="1"/>
    <col min="2302" max="2302" width="11.7109375" style="9" customWidth="1"/>
    <col min="2303" max="2303" width="9.5703125" style="9" bestFit="1" customWidth="1"/>
    <col min="2304" max="2554" width="9.140625" style="9"/>
    <col min="2555" max="2555" width="55.7109375" style="9" customWidth="1"/>
    <col min="2556" max="2556" width="12" style="9" customWidth="1"/>
    <col min="2557" max="2557" width="8.28515625" style="9" customWidth="1"/>
    <col min="2558" max="2558" width="11.7109375" style="9" customWidth="1"/>
    <col min="2559" max="2559" width="9.5703125" style="9" bestFit="1" customWidth="1"/>
    <col min="2560" max="2810" width="9.140625" style="9"/>
    <col min="2811" max="2811" width="55.7109375" style="9" customWidth="1"/>
    <col min="2812" max="2812" width="12" style="9" customWidth="1"/>
    <col min="2813" max="2813" width="8.28515625" style="9" customWidth="1"/>
    <col min="2814" max="2814" width="11.7109375" style="9" customWidth="1"/>
    <col min="2815" max="2815" width="9.5703125" style="9" bestFit="1" customWidth="1"/>
    <col min="2816" max="3066" width="9.140625" style="9"/>
    <col min="3067" max="3067" width="55.7109375" style="9" customWidth="1"/>
    <col min="3068" max="3068" width="12" style="9" customWidth="1"/>
    <col min="3069" max="3069" width="8.28515625" style="9" customWidth="1"/>
    <col min="3070" max="3070" width="11.7109375" style="9" customWidth="1"/>
    <col min="3071" max="3071" width="9.5703125" style="9" bestFit="1" customWidth="1"/>
    <col min="3072" max="3322" width="9.140625" style="9"/>
    <col min="3323" max="3323" width="55.7109375" style="9" customWidth="1"/>
    <col min="3324" max="3324" width="12" style="9" customWidth="1"/>
    <col min="3325" max="3325" width="8.28515625" style="9" customWidth="1"/>
    <col min="3326" max="3326" width="11.7109375" style="9" customWidth="1"/>
    <col min="3327" max="3327" width="9.5703125" style="9" bestFit="1" customWidth="1"/>
    <col min="3328" max="3578" width="9.140625" style="9"/>
    <col min="3579" max="3579" width="55.7109375" style="9" customWidth="1"/>
    <col min="3580" max="3580" width="12" style="9" customWidth="1"/>
    <col min="3581" max="3581" width="8.28515625" style="9" customWidth="1"/>
    <col min="3582" max="3582" width="11.7109375" style="9" customWidth="1"/>
    <col min="3583" max="3583" width="9.5703125" style="9" bestFit="1" customWidth="1"/>
    <col min="3584" max="3834" width="9.140625" style="9"/>
    <col min="3835" max="3835" width="55.7109375" style="9" customWidth="1"/>
    <col min="3836" max="3836" width="12" style="9" customWidth="1"/>
    <col min="3837" max="3837" width="8.28515625" style="9" customWidth="1"/>
    <col min="3838" max="3838" width="11.7109375" style="9" customWidth="1"/>
    <col min="3839" max="3839" width="9.5703125" style="9" bestFit="1" customWidth="1"/>
    <col min="3840" max="4090" width="9.140625" style="9"/>
    <col min="4091" max="4091" width="55.7109375" style="9" customWidth="1"/>
    <col min="4092" max="4092" width="12" style="9" customWidth="1"/>
    <col min="4093" max="4093" width="8.28515625" style="9" customWidth="1"/>
    <col min="4094" max="4094" width="11.7109375" style="9" customWidth="1"/>
    <col min="4095" max="4095" width="9.5703125" style="9" bestFit="1" customWidth="1"/>
    <col min="4096" max="4346" width="9.140625" style="9"/>
    <col min="4347" max="4347" width="55.7109375" style="9" customWidth="1"/>
    <col min="4348" max="4348" width="12" style="9" customWidth="1"/>
    <col min="4349" max="4349" width="8.28515625" style="9" customWidth="1"/>
    <col min="4350" max="4350" width="11.7109375" style="9" customWidth="1"/>
    <col min="4351" max="4351" width="9.5703125" style="9" bestFit="1" customWidth="1"/>
    <col min="4352" max="4602" width="9.140625" style="9"/>
    <col min="4603" max="4603" width="55.7109375" style="9" customWidth="1"/>
    <col min="4604" max="4604" width="12" style="9" customWidth="1"/>
    <col min="4605" max="4605" width="8.28515625" style="9" customWidth="1"/>
    <col min="4606" max="4606" width="11.7109375" style="9" customWidth="1"/>
    <col min="4607" max="4607" width="9.5703125" style="9" bestFit="1" customWidth="1"/>
    <col min="4608" max="4858" width="9.140625" style="9"/>
    <col min="4859" max="4859" width="55.7109375" style="9" customWidth="1"/>
    <col min="4860" max="4860" width="12" style="9" customWidth="1"/>
    <col min="4861" max="4861" width="8.28515625" style="9" customWidth="1"/>
    <col min="4862" max="4862" width="11.7109375" style="9" customWidth="1"/>
    <col min="4863" max="4863" width="9.5703125" style="9" bestFit="1" customWidth="1"/>
    <col min="4864" max="5114" width="9.140625" style="9"/>
    <col min="5115" max="5115" width="55.7109375" style="9" customWidth="1"/>
    <col min="5116" max="5116" width="12" style="9" customWidth="1"/>
    <col min="5117" max="5117" width="8.28515625" style="9" customWidth="1"/>
    <col min="5118" max="5118" width="11.7109375" style="9" customWidth="1"/>
    <col min="5119" max="5119" width="9.5703125" style="9" bestFit="1" customWidth="1"/>
    <col min="5120" max="5370" width="9.140625" style="9"/>
    <col min="5371" max="5371" width="55.7109375" style="9" customWidth="1"/>
    <col min="5372" max="5372" width="12" style="9" customWidth="1"/>
    <col min="5373" max="5373" width="8.28515625" style="9" customWidth="1"/>
    <col min="5374" max="5374" width="11.7109375" style="9" customWidth="1"/>
    <col min="5375" max="5375" width="9.5703125" style="9" bestFit="1" customWidth="1"/>
    <col min="5376" max="5626" width="9.140625" style="9"/>
    <col min="5627" max="5627" width="55.7109375" style="9" customWidth="1"/>
    <col min="5628" max="5628" width="12" style="9" customWidth="1"/>
    <col min="5629" max="5629" width="8.28515625" style="9" customWidth="1"/>
    <col min="5630" max="5630" width="11.7109375" style="9" customWidth="1"/>
    <col min="5631" max="5631" width="9.5703125" style="9" bestFit="1" customWidth="1"/>
    <col min="5632" max="5882" width="9.140625" style="9"/>
    <col min="5883" max="5883" width="55.7109375" style="9" customWidth="1"/>
    <col min="5884" max="5884" width="12" style="9" customWidth="1"/>
    <col min="5885" max="5885" width="8.28515625" style="9" customWidth="1"/>
    <col min="5886" max="5886" width="11.7109375" style="9" customWidth="1"/>
    <col min="5887" max="5887" width="9.5703125" style="9" bestFit="1" customWidth="1"/>
    <col min="5888" max="6138" width="9.140625" style="9"/>
    <col min="6139" max="6139" width="55.7109375" style="9" customWidth="1"/>
    <col min="6140" max="6140" width="12" style="9" customWidth="1"/>
    <col min="6141" max="6141" width="8.28515625" style="9" customWidth="1"/>
    <col min="6142" max="6142" width="11.7109375" style="9" customWidth="1"/>
    <col min="6143" max="6143" width="9.5703125" style="9" bestFit="1" customWidth="1"/>
    <col min="6144" max="6394" width="9.140625" style="9"/>
    <col min="6395" max="6395" width="55.7109375" style="9" customWidth="1"/>
    <col min="6396" max="6396" width="12" style="9" customWidth="1"/>
    <col min="6397" max="6397" width="8.28515625" style="9" customWidth="1"/>
    <col min="6398" max="6398" width="11.7109375" style="9" customWidth="1"/>
    <col min="6399" max="6399" width="9.5703125" style="9" bestFit="1" customWidth="1"/>
    <col min="6400" max="6650" width="9.140625" style="9"/>
    <col min="6651" max="6651" width="55.7109375" style="9" customWidth="1"/>
    <col min="6652" max="6652" width="12" style="9" customWidth="1"/>
    <col min="6653" max="6653" width="8.28515625" style="9" customWidth="1"/>
    <col min="6654" max="6654" width="11.7109375" style="9" customWidth="1"/>
    <col min="6655" max="6655" width="9.5703125" style="9" bestFit="1" customWidth="1"/>
    <col min="6656" max="6906" width="9.140625" style="9"/>
    <col min="6907" max="6907" width="55.7109375" style="9" customWidth="1"/>
    <col min="6908" max="6908" width="12" style="9" customWidth="1"/>
    <col min="6909" max="6909" width="8.28515625" style="9" customWidth="1"/>
    <col min="6910" max="6910" width="11.7109375" style="9" customWidth="1"/>
    <col min="6911" max="6911" width="9.5703125" style="9" bestFit="1" customWidth="1"/>
    <col min="6912" max="7162" width="9.140625" style="9"/>
    <col min="7163" max="7163" width="55.7109375" style="9" customWidth="1"/>
    <col min="7164" max="7164" width="12" style="9" customWidth="1"/>
    <col min="7165" max="7165" width="8.28515625" style="9" customWidth="1"/>
    <col min="7166" max="7166" width="11.7109375" style="9" customWidth="1"/>
    <col min="7167" max="7167" width="9.5703125" style="9" bestFit="1" customWidth="1"/>
    <col min="7168" max="7418" width="9.140625" style="9"/>
    <col min="7419" max="7419" width="55.7109375" style="9" customWidth="1"/>
    <col min="7420" max="7420" width="12" style="9" customWidth="1"/>
    <col min="7421" max="7421" width="8.28515625" style="9" customWidth="1"/>
    <col min="7422" max="7422" width="11.7109375" style="9" customWidth="1"/>
    <col min="7423" max="7423" width="9.5703125" style="9" bestFit="1" customWidth="1"/>
    <col min="7424" max="7674" width="9.140625" style="9"/>
    <col min="7675" max="7675" width="55.7109375" style="9" customWidth="1"/>
    <col min="7676" max="7676" width="12" style="9" customWidth="1"/>
    <col min="7677" max="7677" width="8.28515625" style="9" customWidth="1"/>
    <col min="7678" max="7678" width="11.7109375" style="9" customWidth="1"/>
    <col min="7679" max="7679" width="9.5703125" style="9" bestFit="1" customWidth="1"/>
    <col min="7680" max="7930" width="9.140625" style="9"/>
    <col min="7931" max="7931" width="55.7109375" style="9" customWidth="1"/>
    <col min="7932" max="7932" width="12" style="9" customWidth="1"/>
    <col min="7933" max="7933" width="8.28515625" style="9" customWidth="1"/>
    <col min="7934" max="7934" width="11.7109375" style="9" customWidth="1"/>
    <col min="7935" max="7935" width="9.5703125" style="9" bestFit="1" customWidth="1"/>
    <col min="7936" max="8186" width="9.140625" style="9"/>
    <col min="8187" max="8187" width="55.7109375" style="9" customWidth="1"/>
    <col min="8188" max="8188" width="12" style="9" customWidth="1"/>
    <col min="8189" max="8189" width="8.28515625" style="9" customWidth="1"/>
    <col min="8190" max="8190" width="11.7109375" style="9" customWidth="1"/>
    <col min="8191" max="8191" width="9.5703125" style="9" bestFit="1" customWidth="1"/>
    <col min="8192" max="8442" width="9.140625" style="9"/>
    <col min="8443" max="8443" width="55.7109375" style="9" customWidth="1"/>
    <col min="8444" max="8444" width="12" style="9" customWidth="1"/>
    <col min="8445" max="8445" width="8.28515625" style="9" customWidth="1"/>
    <col min="8446" max="8446" width="11.7109375" style="9" customWidth="1"/>
    <col min="8447" max="8447" width="9.5703125" style="9" bestFit="1" customWidth="1"/>
    <col min="8448" max="8698" width="9.140625" style="9"/>
    <col min="8699" max="8699" width="55.7109375" style="9" customWidth="1"/>
    <col min="8700" max="8700" width="12" style="9" customWidth="1"/>
    <col min="8701" max="8701" width="8.28515625" style="9" customWidth="1"/>
    <col min="8702" max="8702" width="11.7109375" style="9" customWidth="1"/>
    <col min="8703" max="8703" width="9.5703125" style="9" bestFit="1" customWidth="1"/>
    <col min="8704" max="8954" width="9.140625" style="9"/>
    <col min="8955" max="8955" width="55.7109375" style="9" customWidth="1"/>
    <col min="8956" max="8956" width="12" style="9" customWidth="1"/>
    <col min="8957" max="8957" width="8.28515625" style="9" customWidth="1"/>
    <col min="8958" max="8958" width="11.7109375" style="9" customWidth="1"/>
    <col min="8959" max="8959" width="9.5703125" style="9" bestFit="1" customWidth="1"/>
    <col min="8960" max="9210" width="9.140625" style="9"/>
    <col min="9211" max="9211" width="55.7109375" style="9" customWidth="1"/>
    <col min="9212" max="9212" width="12" style="9" customWidth="1"/>
    <col min="9213" max="9213" width="8.28515625" style="9" customWidth="1"/>
    <col min="9214" max="9214" width="11.7109375" style="9" customWidth="1"/>
    <col min="9215" max="9215" width="9.5703125" style="9" bestFit="1" customWidth="1"/>
    <col min="9216" max="9466" width="9.140625" style="9"/>
    <col min="9467" max="9467" width="55.7109375" style="9" customWidth="1"/>
    <col min="9468" max="9468" width="12" style="9" customWidth="1"/>
    <col min="9469" max="9469" width="8.28515625" style="9" customWidth="1"/>
    <col min="9470" max="9470" width="11.7109375" style="9" customWidth="1"/>
    <col min="9471" max="9471" width="9.5703125" style="9" bestFit="1" customWidth="1"/>
    <col min="9472" max="9722" width="9.140625" style="9"/>
    <col min="9723" max="9723" width="55.7109375" style="9" customWidth="1"/>
    <col min="9724" max="9724" width="12" style="9" customWidth="1"/>
    <col min="9725" max="9725" width="8.28515625" style="9" customWidth="1"/>
    <col min="9726" max="9726" width="11.7109375" style="9" customWidth="1"/>
    <col min="9727" max="9727" width="9.5703125" style="9" bestFit="1" customWidth="1"/>
    <col min="9728" max="9978" width="9.140625" style="9"/>
    <col min="9979" max="9979" width="55.7109375" style="9" customWidth="1"/>
    <col min="9980" max="9980" width="12" style="9" customWidth="1"/>
    <col min="9981" max="9981" width="8.28515625" style="9" customWidth="1"/>
    <col min="9982" max="9982" width="11.7109375" style="9" customWidth="1"/>
    <col min="9983" max="9983" width="9.5703125" style="9" bestFit="1" customWidth="1"/>
    <col min="9984" max="10234" width="9.140625" style="9"/>
    <col min="10235" max="10235" width="55.7109375" style="9" customWidth="1"/>
    <col min="10236" max="10236" width="12" style="9" customWidth="1"/>
    <col min="10237" max="10237" width="8.28515625" style="9" customWidth="1"/>
    <col min="10238" max="10238" width="11.7109375" style="9" customWidth="1"/>
    <col min="10239" max="10239" width="9.5703125" style="9" bestFit="1" customWidth="1"/>
    <col min="10240" max="10490" width="9.140625" style="9"/>
    <col min="10491" max="10491" width="55.7109375" style="9" customWidth="1"/>
    <col min="10492" max="10492" width="12" style="9" customWidth="1"/>
    <col min="10493" max="10493" width="8.28515625" style="9" customWidth="1"/>
    <col min="10494" max="10494" width="11.7109375" style="9" customWidth="1"/>
    <col min="10495" max="10495" width="9.5703125" style="9" bestFit="1" customWidth="1"/>
    <col min="10496" max="10746" width="9.140625" style="9"/>
    <col min="10747" max="10747" width="55.7109375" style="9" customWidth="1"/>
    <col min="10748" max="10748" width="12" style="9" customWidth="1"/>
    <col min="10749" max="10749" width="8.28515625" style="9" customWidth="1"/>
    <col min="10750" max="10750" width="11.7109375" style="9" customWidth="1"/>
    <col min="10751" max="10751" width="9.5703125" style="9" bestFit="1" customWidth="1"/>
    <col min="10752" max="11002" width="9.140625" style="9"/>
    <col min="11003" max="11003" width="55.7109375" style="9" customWidth="1"/>
    <col min="11004" max="11004" width="12" style="9" customWidth="1"/>
    <col min="11005" max="11005" width="8.28515625" style="9" customWidth="1"/>
    <col min="11006" max="11006" width="11.7109375" style="9" customWidth="1"/>
    <col min="11007" max="11007" width="9.5703125" style="9" bestFit="1" customWidth="1"/>
    <col min="11008" max="11258" width="9.140625" style="9"/>
    <col min="11259" max="11259" width="55.7109375" style="9" customWidth="1"/>
    <col min="11260" max="11260" width="12" style="9" customWidth="1"/>
    <col min="11261" max="11261" width="8.28515625" style="9" customWidth="1"/>
    <col min="11262" max="11262" width="11.7109375" style="9" customWidth="1"/>
    <col min="11263" max="11263" width="9.5703125" style="9" bestFit="1" customWidth="1"/>
    <col min="11264" max="11514" width="9.140625" style="9"/>
    <col min="11515" max="11515" width="55.7109375" style="9" customWidth="1"/>
    <col min="11516" max="11516" width="12" style="9" customWidth="1"/>
    <col min="11517" max="11517" width="8.28515625" style="9" customWidth="1"/>
    <col min="11518" max="11518" width="11.7109375" style="9" customWidth="1"/>
    <col min="11519" max="11519" width="9.5703125" style="9" bestFit="1" customWidth="1"/>
    <col min="11520" max="11770" width="9.140625" style="9"/>
    <col min="11771" max="11771" width="55.7109375" style="9" customWidth="1"/>
    <col min="11772" max="11772" width="12" style="9" customWidth="1"/>
    <col min="11773" max="11773" width="8.28515625" style="9" customWidth="1"/>
    <col min="11774" max="11774" width="11.7109375" style="9" customWidth="1"/>
    <col min="11775" max="11775" width="9.5703125" style="9" bestFit="1" customWidth="1"/>
    <col min="11776" max="12026" width="9.140625" style="9"/>
    <col min="12027" max="12027" width="55.7109375" style="9" customWidth="1"/>
    <col min="12028" max="12028" width="12" style="9" customWidth="1"/>
    <col min="12029" max="12029" width="8.28515625" style="9" customWidth="1"/>
    <col min="12030" max="12030" width="11.7109375" style="9" customWidth="1"/>
    <col min="12031" max="12031" width="9.5703125" style="9" bestFit="1" customWidth="1"/>
    <col min="12032" max="12282" width="9.140625" style="9"/>
    <col min="12283" max="12283" width="55.7109375" style="9" customWidth="1"/>
    <col min="12284" max="12284" width="12" style="9" customWidth="1"/>
    <col min="12285" max="12285" width="8.28515625" style="9" customWidth="1"/>
    <col min="12286" max="12286" width="11.7109375" style="9" customWidth="1"/>
    <col min="12287" max="12287" width="9.5703125" style="9" bestFit="1" customWidth="1"/>
    <col min="12288" max="12538" width="9.140625" style="9"/>
    <col min="12539" max="12539" width="55.7109375" style="9" customWidth="1"/>
    <col min="12540" max="12540" width="12" style="9" customWidth="1"/>
    <col min="12541" max="12541" width="8.28515625" style="9" customWidth="1"/>
    <col min="12542" max="12542" width="11.7109375" style="9" customWidth="1"/>
    <col min="12543" max="12543" width="9.5703125" style="9" bestFit="1" customWidth="1"/>
    <col min="12544" max="12794" width="9.140625" style="9"/>
    <col min="12795" max="12795" width="55.7109375" style="9" customWidth="1"/>
    <col min="12796" max="12796" width="12" style="9" customWidth="1"/>
    <col min="12797" max="12797" width="8.28515625" style="9" customWidth="1"/>
    <col min="12798" max="12798" width="11.7109375" style="9" customWidth="1"/>
    <col min="12799" max="12799" width="9.5703125" style="9" bestFit="1" customWidth="1"/>
    <col min="12800" max="13050" width="9.140625" style="9"/>
    <col min="13051" max="13051" width="55.7109375" style="9" customWidth="1"/>
    <col min="13052" max="13052" width="12" style="9" customWidth="1"/>
    <col min="13053" max="13053" width="8.28515625" style="9" customWidth="1"/>
    <col min="13054" max="13054" width="11.7109375" style="9" customWidth="1"/>
    <col min="13055" max="13055" width="9.5703125" style="9" bestFit="1" customWidth="1"/>
    <col min="13056" max="13306" width="9.140625" style="9"/>
    <col min="13307" max="13307" width="55.7109375" style="9" customWidth="1"/>
    <col min="13308" max="13308" width="12" style="9" customWidth="1"/>
    <col min="13309" max="13309" width="8.28515625" style="9" customWidth="1"/>
    <col min="13310" max="13310" width="11.7109375" style="9" customWidth="1"/>
    <col min="13311" max="13311" width="9.5703125" style="9" bestFit="1" customWidth="1"/>
    <col min="13312" max="13562" width="9.140625" style="9"/>
    <col min="13563" max="13563" width="55.7109375" style="9" customWidth="1"/>
    <col min="13564" max="13564" width="12" style="9" customWidth="1"/>
    <col min="13565" max="13565" width="8.28515625" style="9" customWidth="1"/>
    <col min="13566" max="13566" width="11.7109375" style="9" customWidth="1"/>
    <col min="13567" max="13567" width="9.5703125" style="9" bestFit="1" customWidth="1"/>
    <col min="13568" max="13818" width="9.140625" style="9"/>
    <col min="13819" max="13819" width="55.7109375" style="9" customWidth="1"/>
    <col min="13820" max="13820" width="12" style="9" customWidth="1"/>
    <col min="13821" max="13821" width="8.28515625" style="9" customWidth="1"/>
    <col min="13822" max="13822" width="11.7109375" style="9" customWidth="1"/>
    <col min="13823" max="13823" width="9.5703125" style="9" bestFit="1" customWidth="1"/>
    <col min="13824" max="14074" width="9.140625" style="9"/>
    <col min="14075" max="14075" width="55.7109375" style="9" customWidth="1"/>
    <col min="14076" max="14076" width="12" style="9" customWidth="1"/>
    <col min="14077" max="14077" width="8.28515625" style="9" customWidth="1"/>
    <col min="14078" max="14078" width="11.7109375" style="9" customWidth="1"/>
    <col min="14079" max="14079" width="9.5703125" style="9" bestFit="1" customWidth="1"/>
    <col min="14080" max="14330" width="9.140625" style="9"/>
    <col min="14331" max="14331" width="55.7109375" style="9" customWidth="1"/>
    <col min="14332" max="14332" width="12" style="9" customWidth="1"/>
    <col min="14333" max="14333" width="8.28515625" style="9" customWidth="1"/>
    <col min="14334" max="14334" width="11.7109375" style="9" customWidth="1"/>
    <col min="14335" max="14335" width="9.5703125" style="9" bestFit="1" customWidth="1"/>
    <col min="14336" max="14586" width="9.140625" style="9"/>
    <col min="14587" max="14587" width="55.7109375" style="9" customWidth="1"/>
    <col min="14588" max="14588" width="12" style="9" customWidth="1"/>
    <col min="14589" max="14589" width="8.28515625" style="9" customWidth="1"/>
    <col min="14590" max="14590" width="11.7109375" style="9" customWidth="1"/>
    <col min="14591" max="14591" width="9.5703125" style="9" bestFit="1" customWidth="1"/>
    <col min="14592" max="14842" width="9.140625" style="9"/>
    <col min="14843" max="14843" width="55.7109375" style="9" customWidth="1"/>
    <col min="14844" max="14844" width="12" style="9" customWidth="1"/>
    <col min="14845" max="14845" width="8.28515625" style="9" customWidth="1"/>
    <col min="14846" max="14846" width="11.7109375" style="9" customWidth="1"/>
    <col min="14847" max="14847" width="9.5703125" style="9" bestFit="1" customWidth="1"/>
    <col min="14848" max="15098" width="9.140625" style="9"/>
    <col min="15099" max="15099" width="55.7109375" style="9" customWidth="1"/>
    <col min="15100" max="15100" width="12" style="9" customWidth="1"/>
    <col min="15101" max="15101" width="8.28515625" style="9" customWidth="1"/>
    <col min="15102" max="15102" width="11.7109375" style="9" customWidth="1"/>
    <col min="15103" max="15103" width="9.5703125" style="9" bestFit="1" customWidth="1"/>
    <col min="15104" max="15354" width="9.140625" style="9"/>
    <col min="15355" max="15355" width="55.7109375" style="9" customWidth="1"/>
    <col min="15356" max="15356" width="12" style="9" customWidth="1"/>
    <col min="15357" max="15357" width="8.28515625" style="9" customWidth="1"/>
    <col min="15358" max="15358" width="11.7109375" style="9" customWidth="1"/>
    <col min="15359" max="15359" width="9.5703125" style="9" bestFit="1" customWidth="1"/>
    <col min="15360" max="15610" width="9.140625" style="9"/>
    <col min="15611" max="15611" width="55.7109375" style="9" customWidth="1"/>
    <col min="15612" max="15612" width="12" style="9" customWidth="1"/>
    <col min="15613" max="15613" width="8.28515625" style="9" customWidth="1"/>
    <col min="15614" max="15614" width="11.7109375" style="9" customWidth="1"/>
    <col min="15615" max="15615" width="9.5703125" style="9" bestFit="1" customWidth="1"/>
    <col min="15616" max="15866" width="9.140625" style="9"/>
    <col min="15867" max="15867" width="55.7109375" style="9" customWidth="1"/>
    <col min="15868" max="15868" width="12" style="9" customWidth="1"/>
    <col min="15869" max="15869" width="8.28515625" style="9" customWidth="1"/>
    <col min="15870" max="15870" width="11.7109375" style="9" customWidth="1"/>
    <col min="15871" max="15871" width="9.5703125" style="9" bestFit="1" customWidth="1"/>
    <col min="15872" max="16122" width="9.140625" style="9"/>
    <col min="16123" max="16123" width="55.7109375" style="9" customWidth="1"/>
    <col min="16124" max="16124" width="12" style="9" customWidth="1"/>
    <col min="16125" max="16125" width="8.28515625" style="9" customWidth="1"/>
    <col min="16126" max="16126" width="11.7109375" style="9" customWidth="1"/>
    <col min="16127" max="16127" width="9.5703125" style="9" bestFit="1" customWidth="1"/>
    <col min="16128" max="16384" width="9.140625" style="9"/>
  </cols>
  <sheetData>
    <row r="1" spans="1:4" s="107" customFormat="1" x14ac:dyDescent="0.25">
      <c r="A1" s="160" t="s">
        <v>228</v>
      </c>
      <c r="B1" s="160"/>
      <c r="C1" s="160"/>
      <c r="D1" s="160"/>
    </row>
    <row r="2" spans="1:4" s="107" customFormat="1" ht="18.75" customHeight="1" x14ac:dyDescent="0.25">
      <c r="A2" s="160" t="s">
        <v>269</v>
      </c>
      <c r="B2" s="160"/>
      <c r="C2" s="160"/>
      <c r="D2" s="160"/>
    </row>
    <row r="3" spans="1:4" s="107" customFormat="1" ht="18.75" customHeight="1" x14ac:dyDescent="0.25">
      <c r="A3" s="160" t="s">
        <v>11</v>
      </c>
      <c r="B3" s="160"/>
      <c r="C3" s="160"/>
      <c r="D3" s="160"/>
    </row>
    <row r="4" spans="1:4" s="107" customFormat="1" x14ac:dyDescent="0.25">
      <c r="A4" s="160" t="s">
        <v>291</v>
      </c>
      <c r="B4" s="160"/>
      <c r="C4" s="160"/>
      <c r="D4" s="160"/>
    </row>
    <row r="5" spans="1:4" s="107" customFormat="1" ht="18.75" customHeight="1" x14ac:dyDescent="0.25">
      <c r="A5" s="160" t="s">
        <v>290</v>
      </c>
      <c r="B5" s="160"/>
      <c r="C5" s="160"/>
      <c r="D5" s="160"/>
    </row>
    <row r="6" spans="1:4" s="107" customFormat="1" ht="18.75" customHeight="1" x14ac:dyDescent="0.25">
      <c r="A6" s="160" t="s">
        <v>11</v>
      </c>
      <c r="B6" s="160"/>
      <c r="C6" s="160"/>
      <c r="D6" s="160"/>
    </row>
    <row r="7" spans="1:4" s="107" customFormat="1" ht="18.75" customHeight="1" x14ac:dyDescent="0.25">
      <c r="A7" s="160" t="s">
        <v>248</v>
      </c>
      <c r="B7" s="160"/>
      <c r="C7" s="160"/>
      <c r="D7" s="160"/>
    </row>
    <row r="8" spans="1:4" x14ac:dyDescent="0.25">
      <c r="A8" s="161"/>
      <c r="B8" s="161"/>
      <c r="C8" s="161"/>
      <c r="D8" s="161"/>
    </row>
    <row r="9" spans="1:4" ht="60" customHeight="1" x14ac:dyDescent="0.25">
      <c r="A9" s="162" t="s">
        <v>285</v>
      </c>
      <c r="B9" s="162"/>
      <c r="C9" s="162"/>
      <c r="D9" s="162"/>
    </row>
    <row r="10" spans="1:4" s="11" customFormat="1" x14ac:dyDescent="0.25">
      <c r="A10" s="164"/>
      <c r="B10" s="164"/>
      <c r="C10" s="164"/>
      <c r="D10" s="164"/>
    </row>
    <row r="11" spans="1:4" s="11" customFormat="1" ht="24.75" customHeight="1" x14ac:dyDescent="0.25">
      <c r="A11" s="165" t="s">
        <v>68</v>
      </c>
      <c r="B11" s="165" t="s">
        <v>70</v>
      </c>
      <c r="C11" s="165" t="s">
        <v>71</v>
      </c>
      <c r="D11" s="165" t="s">
        <v>102</v>
      </c>
    </row>
    <row r="12" spans="1:4" s="11" customFormat="1" ht="27.75" customHeight="1" x14ac:dyDescent="0.25">
      <c r="A12" s="166"/>
      <c r="B12" s="166"/>
      <c r="C12" s="166"/>
      <c r="D12" s="166"/>
    </row>
    <row r="13" spans="1:4" s="11" customFormat="1" x14ac:dyDescent="0.25">
      <c r="A13" s="5">
        <v>1</v>
      </c>
      <c r="B13" s="5">
        <v>2</v>
      </c>
      <c r="C13" s="5">
        <v>3</v>
      </c>
      <c r="D13" s="5">
        <v>4</v>
      </c>
    </row>
    <row r="14" spans="1:4" s="11" customFormat="1" x14ac:dyDescent="0.25">
      <c r="A14" s="116" t="s">
        <v>29</v>
      </c>
      <c r="B14" s="110"/>
      <c r="C14" s="110"/>
      <c r="D14" s="117">
        <f>D15+D23+D26+D29+D32+D36+D39</f>
        <v>4833.3999999999996</v>
      </c>
    </row>
    <row r="15" spans="1:4" s="7" customFormat="1" ht="67.5" customHeight="1" x14ac:dyDescent="0.25">
      <c r="A15" s="116" t="s">
        <v>271</v>
      </c>
      <c r="B15" s="109" t="s">
        <v>231</v>
      </c>
      <c r="C15" s="110"/>
      <c r="D15" s="120">
        <f>D16+D18</f>
        <v>2372.6</v>
      </c>
    </row>
    <row r="16" spans="1:4" s="7" customFormat="1" ht="24" customHeight="1" x14ac:dyDescent="0.25">
      <c r="A16" s="118" t="s">
        <v>221</v>
      </c>
      <c r="B16" s="113" t="s">
        <v>232</v>
      </c>
      <c r="C16" s="114"/>
      <c r="D16" s="119">
        <f>D17</f>
        <v>620.29999999999995</v>
      </c>
    </row>
    <row r="17" spans="1:5" s="7" customFormat="1" ht="80.25" customHeight="1" x14ac:dyDescent="0.25">
      <c r="A17" s="118" t="s">
        <v>76</v>
      </c>
      <c r="B17" s="113" t="s">
        <v>232</v>
      </c>
      <c r="C17" s="114">
        <v>100</v>
      </c>
      <c r="D17" s="119">
        <v>620.29999999999995</v>
      </c>
    </row>
    <row r="18" spans="1:5" s="8" customFormat="1" ht="66" customHeight="1" x14ac:dyDescent="0.25">
      <c r="A18" s="118" t="s">
        <v>79</v>
      </c>
      <c r="B18" s="114"/>
      <c r="C18" s="114"/>
      <c r="D18" s="119">
        <f>D19</f>
        <v>1752.3</v>
      </c>
    </row>
    <row r="19" spans="1:5" ht="31.5" x14ac:dyDescent="0.25">
      <c r="A19" s="118" t="s">
        <v>75</v>
      </c>
      <c r="B19" s="113" t="s">
        <v>233</v>
      </c>
      <c r="C19" s="114"/>
      <c r="D19" s="119">
        <f>SUM(D20:D22)</f>
        <v>1752.3</v>
      </c>
    </row>
    <row r="20" spans="1:5" ht="81" customHeight="1" x14ac:dyDescent="0.25">
      <c r="A20" s="118" t="s">
        <v>76</v>
      </c>
      <c r="B20" s="113" t="s">
        <v>233</v>
      </c>
      <c r="C20" s="114">
        <v>100</v>
      </c>
      <c r="D20" s="119">
        <v>1040.2</v>
      </c>
    </row>
    <row r="21" spans="1:5" s="8" customFormat="1" ht="31.5" x14ac:dyDescent="0.25">
      <c r="A21" s="118" t="s">
        <v>77</v>
      </c>
      <c r="B21" s="113" t="s">
        <v>233</v>
      </c>
      <c r="C21" s="114">
        <v>200</v>
      </c>
      <c r="D21" s="119">
        <v>657.4</v>
      </c>
    </row>
    <row r="22" spans="1:5" s="8" customFormat="1" x14ac:dyDescent="0.25">
      <c r="A22" s="118" t="s">
        <v>78</v>
      </c>
      <c r="B22" s="113" t="s">
        <v>233</v>
      </c>
      <c r="C22" s="114">
        <v>800</v>
      </c>
      <c r="D22" s="119">
        <v>54.7</v>
      </c>
    </row>
    <row r="23" spans="1:5" s="8" customFormat="1" x14ac:dyDescent="0.25">
      <c r="A23" s="116" t="s">
        <v>83</v>
      </c>
      <c r="B23" s="110">
        <v>9900000000</v>
      </c>
      <c r="C23" s="110"/>
      <c r="D23" s="120">
        <v>1</v>
      </c>
    </row>
    <row r="24" spans="1:5" x14ac:dyDescent="0.25">
      <c r="A24" s="118" t="s">
        <v>84</v>
      </c>
      <c r="B24" s="114">
        <v>9900007500</v>
      </c>
      <c r="C24" s="114"/>
      <c r="D24" s="119">
        <f>D25</f>
        <v>1</v>
      </c>
    </row>
    <row r="25" spans="1:5" s="8" customFormat="1" x14ac:dyDescent="0.25">
      <c r="A25" s="118" t="s">
        <v>78</v>
      </c>
      <c r="B25" s="114">
        <v>9900007500</v>
      </c>
      <c r="C25" s="114">
        <v>800</v>
      </c>
      <c r="D25" s="119">
        <v>1</v>
      </c>
    </row>
    <row r="26" spans="1:5" s="8" customFormat="1" ht="45.75" customHeight="1" x14ac:dyDescent="0.25">
      <c r="A26" s="118" t="s">
        <v>283</v>
      </c>
      <c r="B26" s="109" t="s">
        <v>282</v>
      </c>
      <c r="C26" s="110"/>
      <c r="D26" s="136">
        <f>SUM(D27:D28)</f>
        <v>392.6</v>
      </c>
    </row>
    <row r="27" spans="1:5" ht="31.5" customHeight="1" x14ac:dyDescent="0.25">
      <c r="A27" s="118" t="s">
        <v>77</v>
      </c>
      <c r="B27" s="114">
        <v>1200002040</v>
      </c>
      <c r="C27" s="114">
        <v>200</v>
      </c>
      <c r="D27" s="137">
        <v>391.6</v>
      </c>
    </row>
    <row r="28" spans="1:5" x14ac:dyDescent="0.25">
      <c r="A28" s="118" t="s">
        <v>78</v>
      </c>
      <c r="B28" s="114">
        <v>1200092360</v>
      </c>
      <c r="C28" s="114">
        <v>800</v>
      </c>
      <c r="D28" s="137">
        <v>1</v>
      </c>
    </row>
    <row r="29" spans="1:5" s="8" customFormat="1" x14ac:dyDescent="0.25">
      <c r="A29" s="116" t="s">
        <v>83</v>
      </c>
      <c r="B29" s="110">
        <v>9900000000</v>
      </c>
      <c r="C29" s="110"/>
      <c r="D29" s="120">
        <f>D30</f>
        <v>54.7</v>
      </c>
    </row>
    <row r="30" spans="1:5" s="8" customFormat="1" ht="47.25" x14ac:dyDescent="0.25">
      <c r="A30" s="118" t="s">
        <v>210</v>
      </c>
      <c r="B30" s="114">
        <v>9900051180</v>
      </c>
      <c r="C30" s="114"/>
      <c r="D30" s="119">
        <f>D31</f>
        <v>54.7</v>
      </c>
    </row>
    <row r="31" spans="1:5" s="8" customFormat="1" x14ac:dyDescent="0.25">
      <c r="A31" s="118" t="s">
        <v>95</v>
      </c>
      <c r="B31" s="114">
        <v>9900051180</v>
      </c>
      <c r="C31" s="114">
        <v>100</v>
      </c>
      <c r="D31" s="119">
        <v>54.7</v>
      </c>
      <c r="E31" s="9"/>
    </row>
    <row r="32" spans="1:5" s="8" customFormat="1" ht="63" x14ac:dyDescent="0.25">
      <c r="A32" s="116" t="s">
        <v>273</v>
      </c>
      <c r="B32" s="110">
        <v>1600000000</v>
      </c>
      <c r="C32" s="110"/>
      <c r="D32" s="120">
        <f>D33</f>
        <v>368.90000000000003</v>
      </c>
    </row>
    <row r="33" spans="1:4" ht="31.5" x14ac:dyDescent="0.25">
      <c r="A33" s="118" t="s">
        <v>213</v>
      </c>
      <c r="B33" s="114">
        <v>1600024300</v>
      </c>
      <c r="C33" s="114"/>
      <c r="D33" s="119">
        <f>SUM(D34:D35)</f>
        <v>368.90000000000003</v>
      </c>
    </row>
    <row r="34" spans="1:4" ht="84" customHeight="1" x14ac:dyDescent="0.25">
      <c r="A34" s="118" t="s">
        <v>76</v>
      </c>
      <c r="B34" s="114">
        <v>1600024300</v>
      </c>
      <c r="C34" s="114">
        <v>100</v>
      </c>
      <c r="D34" s="119">
        <v>294.10000000000002</v>
      </c>
    </row>
    <row r="35" spans="1:4" ht="31.5" x14ac:dyDescent="0.25">
      <c r="A35" s="118" t="s">
        <v>77</v>
      </c>
      <c r="B35" s="114">
        <v>1600024300</v>
      </c>
      <c r="C35" s="114">
        <v>200</v>
      </c>
      <c r="D35" s="119">
        <v>74.8</v>
      </c>
    </row>
    <row r="36" spans="1:4" s="8" customFormat="1" ht="53.25" customHeight="1" x14ac:dyDescent="0.25">
      <c r="A36" s="134" t="s">
        <v>255</v>
      </c>
      <c r="B36" s="110">
        <v>2100000000</v>
      </c>
      <c r="C36" s="110"/>
      <c r="D36" s="120">
        <f>D37</f>
        <v>130</v>
      </c>
    </row>
    <row r="37" spans="1:4" x14ac:dyDescent="0.25">
      <c r="A37" s="118" t="s">
        <v>214</v>
      </c>
      <c r="B37" s="114">
        <v>2100003150</v>
      </c>
      <c r="C37" s="114"/>
      <c r="D37" s="119">
        <f>D38</f>
        <v>130</v>
      </c>
    </row>
    <row r="38" spans="1:4" ht="36" customHeight="1" x14ac:dyDescent="0.25">
      <c r="A38" s="118" t="s">
        <v>77</v>
      </c>
      <c r="B38" s="114">
        <v>2100003150</v>
      </c>
      <c r="C38" s="114">
        <v>200</v>
      </c>
      <c r="D38" s="119">
        <v>130</v>
      </c>
    </row>
    <row r="39" spans="1:4" s="8" customFormat="1" ht="79.5" customHeight="1" x14ac:dyDescent="0.25">
      <c r="A39" s="116" t="s">
        <v>274</v>
      </c>
      <c r="B39" s="110">
        <v>2000000000</v>
      </c>
      <c r="C39" s="110"/>
      <c r="D39" s="120">
        <f>D40+D44+D49</f>
        <v>1513.6</v>
      </c>
    </row>
    <row r="40" spans="1:4" s="8" customFormat="1" ht="18.75" customHeight="1" x14ac:dyDescent="0.25">
      <c r="A40" s="118" t="s">
        <v>90</v>
      </c>
      <c r="B40" s="110"/>
      <c r="C40" s="110"/>
      <c r="D40" s="120">
        <f>D41</f>
        <v>370</v>
      </c>
    </row>
    <row r="41" spans="1:4" x14ac:dyDescent="0.25">
      <c r="A41" s="118" t="s">
        <v>101</v>
      </c>
      <c r="B41" s="122" t="s">
        <v>254</v>
      </c>
      <c r="C41" s="114"/>
      <c r="D41" s="119">
        <f>D42+D43</f>
        <v>370</v>
      </c>
    </row>
    <row r="42" spans="1:4" ht="31.5" x14ac:dyDescent="0.25">
      <c r="A42" s="118" t="s">
        <v>77</v>
      </c>
      <c r="B42" s="122" t="s">
        <v>254</v>
      </c>
      <c r="C42" s="114">
        <v>200</v>
      </c>
      <c r="D42" s="119">
        <v>370</v>
      </c>
    </row>
    <row r="43" spans="1:4" hidden="1" x14ac:dyDescent="0.25">
      <c r="A43" s="118" t="s">
        <v>78</v>
      </c>
      <c r="B43" s="122" t="s">
        <v>254</v>
      </c>
      <c r="C43" s="114">
        <v>800</v>
      </c>
      <c r="D43" s="119"/>
    </row>
    <row r="44" spans="1:4" x14ac:dyDescent="0.25">
      <c r="A44" s="118" t="s">
        <v>92</v>
      </c>
      <c r="B44" s="113"/>
      <c r="C44" s="114"/>
      <c r="D44" s="133">
        <f>D45+D48</f>
        <v>643.59999999999991</v>
      </c>
    </row>
    <row r="45" spans="1:4" ht="31.5" x14ac:dyDescent="0.25">
      <c r="A45" s="118" t="s">
        <v>94</v>
      </c>
      <c r="B45" s="114">
        <v>2000006050</v>
      </c>
      <c r="C45" s="114"/>
      <c r="D45" s="119">
        <f>D46+D47</f>
        <v>633.59999999999991</v>
      </c>
    </row>
    <row r="46" spans="1:4" ht="85.5" customHeight="1" x14ac:dyDescent="0.25">
      <c r="A46" s="118" t="s">
        <v>76</v>
      </c>
      <c r="B46" s="114">
        <v>2000006050</v>
      </c>
      <c r="C46" s="114">
        <v>100</v>
      </c>
      <c r="D46" s="119">
        <v>204.7</v>
      </c>
    </row>
    <row r="47" spans="1:4" ht="31.5" x14ac:dyDescent="0.25">
      <c r="A47" s="118" t="s">
        <v>77</v>
      </c>
      <c r="B47" s="114">
        <v>2000006050</v>
      </c>
      <c r="C47" s="114">
        <v>200</v>
      </c>
      <c r="D47" s="119">
        <v>428.9</v>
      </c>
    </row>
    <row r="48" spans="1:4" ht="31.5" x14ac:dyDescent="0.25">
      <c r="A48" s="118" t="s">
        <v>77</v>
      </c>
      <c r="B48" s="114">
        <v>2000006400</v>
      </c>
      <c r="C48" s="114">
        <v>200</v>
      </c>
      <c r="D48" s="119">
        <v>10</v>
      </c>
    </row>
    <row r="49" spans="1:4" s="49" customFormat="1" ht="31.5" x14ac:dyDescent="0.25">
      <c r="A49" s="121" t="s">
        <v>234</v>
      </c>
      <c r="B49" s="114">
        <v>2000074040</v>
      </c>
      <c r="C49" s="114"/>
      <c r="D49" s="135">
        <f>D50</f>
        <v>500</v>
      </c>
    </row>
    <row r="50" spans="1:4" s="49" customFormat="1" ht="31.5" x14ac:dyDescent="0.25">
      <c r="A50" s="118" t="s">
        <v>77</v>
      </c>
      <c r="B50" s="114">
        <v>2000074040</v>
      </c>
      <c r="C50" s="114">
        <v>200</v>
      </c>
      <c r="D50" s="135">
        <v>500</v>
      </c>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98"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80" zoomScaleNormal="80" workbookViewId="0">
      <selection activeCell="L14" sqref="K14:L14"/>
    </sheetView>
  </sheetViews>
  <sheetFormatPr defaultRowHeight="15.75" x14ac:dyDescent="0.25"/>
  <cols>
    <col min="1" max="1" width="55.7109375" style="11" customWidth="1"/>
    <col min="2" max="2" width="16.28515625" style="9" customWidth="1"/>
    <col min="3" max="3" width="8.28515625" style="9" customWidth="1"/>
    <col min="4" max="4" width="14.42578125" style="9" customWidth="1"/>
    <col min="5" max="5" width="14.7109375" style="9" customWidth="1"/>
    <col min="6" max="252" width="9.140625" style="9"/>
    <col min="253" max="253" width="55.7109375" style="9" customWidth="1"/>
    <col min="254" max="254" width="12" style="9" customWidth="1"/>
    <col min="255" max="255" width="8.28515625" style="9" customWidth="1"/>
    <col min="256" max="256" width="14.42578125" style="9" customWidth="1"/>
    <col min="257" max="257" width="11.42578125" style="9" customWidth="1"/>
    <col min="258" max="508" width="9.140625" style="9"/>
    <col min="509" max="509" width="55.7109375" style="9" customWidth="1"/>
    <col min="510" max="510" width="12" style="9" customWidth="1"/>
    <col min="511" max="511" width="8.28515625" style="9" customWidth="1"/>
    <col min="512" max="512" width="14.42578125" style="9" customWidth="1"/>
    <col min="513" max="513" width="11.42578125" style="9" customWidth="1"/>
    <col min="514" max="764" width="9.140625" style="9"/>
    <col min="765" max="765" width="55.7109375" style="9" customWidth="1"/>
    <col min="766" max="766" width="12" style="9" customWidth="1"/>
    <col min="767" max="767" width="8.28515625" style="9" customWidth="1"/>
    <col min="768" max="768" width="14.42578125" style="9" customWidth="1"/>
    <col min="769" max="769" width="11.42578125" style="9" customWidth="1"/>
    <col min="770" max="1020" width="9.140625" style="9"/>
    <col min="1021" max="1021" width="55.7109375" style="9" customWidth="1"/>
    <col min="1022" max="1022" width="12" style="9" customWidth="1"/>
    <col min="1023" max="1023" width="8.28515625" style="9" customWidth="1"/>
    <col min="1024" max="1024" width="14.42578125" style="9" customWidth="1"/>
    <col min="1025" max="1025" width="11.42578125" style="9" customWidth="1"/>
    <col min="1026" max="1276" width="9.140625" style="9"/>
    <col min="1277" max="1277" width="55.7109375" style="9" customWidth="1"/>
    <col min="1278" max="1278" width="12" style="9" customWidth="1"/>
    <col min="1279" max="1279" width="8.28515625" style="9" customWidth="1"/>
    <col min="1280" max="1280" width="14.42578125" style="9" customWidth="1"/>
    <col min="1281" max="1281" width="11.42578125" style="9" customWidth="1"/>
    <col min="1282" max="1532" width="9.140625" style="9"/>
    <col min="1533" max="1533" width="55.7109375" style="9" customWidth="1"/>
    <col min="1534" max="1534" width="12" style="9" customWidth="1"/>
    <col min="1535" max="1535" width="8.28515625" style="9" customWidth="1"/>
    <col min="1536" max="1536" width="14.42578125" style="9" customWidth="1"/>
    <col min="1537" max="1537" width="11.42578125" style="9" customWidth="1"/>
    <col min="1538" max="1788" width="9.140625" style="9"/>
    <col min="1789" max="1789" width="55.7109375" style="9" customWidth="1"/>
    <col min="1790" max="1790" width="12" style="9" customWidth="1"/>
    <col min="1791" max="1791" width="8.28515625" style="9" customWidth="1"/>
    <col min="1792" max="1792" width="14.42578125" style="9" customWidth="1"/>
    <col min="1793" max="1793" width="11.42578125" style="9" customWidth="1"/>
    <col min="1794" max="2044" width="9.140625" style="9"/>
    <col min="2045" max="2045" width="55.7109375" style="9" customWidth="1"/>
    <col min="2046" max="2046" width="12" style="9" customWidth="1"/>
    <col min="2047" max="2047" width="8.28515625" style="9" customWidth="1"/>
    <col min="2048" max="2048" width="14.42578125" style="9" customWidth="1"/>
    <col min="2049" max="2049" width="11.42578125" style="9" customWidth="1"/>
    <col min="2050" max="2300" width="9.140625" style="9"/>
    <col min="2301" max="2301" width="55.7109375" style="9" customWidth="1"/>
    <col min="2302" max="2302" width="12" style="9" customWidth="1"/>
    <col min="2303" max="2303" width="8.28515625" style="9" customWidth="1"/>
    <col min="2304" max="2304" width="14.42578125" style="9" customWidth="1"/>
    <col min="2305" max="2305" width="11.42578125" style="9" customWidth="1"/>
    <col min="2306" max="2556" width="9.140625" style="9"/>
    <col min="2557" max="2557" width="55.7109375" style="9" customWidth="1"/>
    <col min="2558" max="2558" width="12" style="9" customWidth="1"/>
    <col min="2559" max="2559" width="8.28515625" style="9" customWidth="1"/>
    <col min="2560" max="2560" width="14.42578125" style="9" customWidth="1"/>
    <col min="2561" max="2561" width="11.42578125" style="9" customWidth="1"/>
    <col min="2562" max="2812" width="9.140625" style="9"/>
    <col min="2813" max="2813" width="55.7109375" style="9" customWidth="1"/>
    <col min="2814" max="2814" width="12" style="9" customWidth="1"/>
    <col min="2815" max="2815" width="8.28515625" style="9" customWidth="1"/>
    <col min="2816" max="2816" width="14.42578125" style="9" customWidth="1"/>
    <col min="2817" max="2817" width="11.42578125" style="9" customWidth="1"/>
    <col min="2818" max="3068" width="9.140625" style="9"/>
    <col min="3069" max="3069" width="55.7109375" style="9" customWidth="1"/>
    <col min="3070" max="3070" width="12" style="9" customWidth="1"/>
    <col min="3071" max="3071" width="8.28515625" style="9" customWidth="1"/>
    <col min="3072" max="3072" width="14.42578125" style="9" customWidth="1"/>
    <col min="3073" max="3073" width="11.42578125" style="9" customWidth="1"/>
    <col min="3074" max="3324" width="9.140625" style="9"/>
    <col min="3325" max="3325" width="55.7109375" style="9" customWidth="1"/>
    <col min="3326" max="3326" width="12" style="9" customWidth="1"/>
    <col min="3327" max="3327" width="8.28515625" style="9" customWidth="1"/>
    <col min="3328" max="3328" width="14.42578125" style="9" customWidth="1"/>
    <col min="3329" max="3329" width="11.42578125" style="9" customWidth="1"/>
    <col min="3330" max="3580" width="9.140625" style="9"/>
    <col min="3581" max="3581" width="55.7109375" style="9" customWidth="1"/>
    <col min="3582" max="3582" width="12" style="9" customWidth="1"/>
    <col min="3583" max="3583" width="8.28515625" style="9" customWidth="1"/>
    <col min="3584" max="3584" width="14.42578125" style="9" customWidth="1"/>
    <col min="3585" max="3585" width="11.42578125" style="9" customWidth="1"/>
    <col min="3586" max="3836" width="9.140625" style="9"/>
    <col min="3837" max="3837" width="55.7109375" style="9" customWidth="1"/>
    <col min="3838" max="3838" width="12" style="9" customWidth="1"/>
    <col min="3839" max="3839" width="8.28515625" style="9" customWidth="1"/>
    <col min="3840" max="3840" width="14.42578125" style="9" customWidth="1"/>
    <col min="3841" max="3841" width="11.42578125" style="9" customWidth="1"/>
    <col min="3842" max="4092" width="9.140625" style="9"/>
    <col min="4093" max="4093" width="55.7109375" style="9" customWidth="1"/>
    <col min="4094" max="4094" width="12" style="9" customWidth="1"/>
    <col min="4095" max="4095" width="8.28515625" style="9" customWidth="1"/>
    <col min="4096" max="4096" width="14.42578125" style="9" customWidth="1"/>
    <col min="4097" max="4097" width="11.42578125" style="9" customWidth="1"/>
    <col min="4098" max="4348" width="9.140625" style="9"/>
    <col min="4349" max="4349" width="55.7109375" style="9" customWidth="1"/>
    <col min="4350" max="4350" width="12" style="9" customWidth="1"/>
    <col min="4351" max="4351" width="8.28515625" style="9" customWidth="1"/>
    <col min="4352" max="4352" width="14.42578125" style="9" customWidth="1"/>
    <col min="4353" max="4353" width="11.42578125" style="9" customWidth="1"/>
    <col min="4354" max="4604" width="9.140625" style="9"/>
    <col min="4605" max="4605" width="55.7109375" style="9" customWidth="1"/>
    <col min="4606" max="4606" width="12" style="9" customWidth="1"/>
    <col min="4607" max="4607" width="8.28515625" style="9" customWidth="1"/>
    <col min="4608" max="4608" width="14.42578125" style="9" customWidth="1"/>
    <col min="4609" max="4609" width="11.42578125" style="9" customWidth="1"/>
    <col min="4610" max="4860" width="9.140625" style="9"/>
    <col min="4861" max="4861" width="55.7109375" style="9" customWidth="1"/>
    <col min="4862" max="4862" width="12" style="9" customWidth="1"/>
    <col min="4863" max="4863" width="8.28515625" style="9" customWidth="1"/>
    <col min="4864" max="4864" width="14.42578125" style="9" customWidth="1"/>
    <col min="4865" max="4865" width="11.42578125" style="9" customWidth="1"/>
    <col min="4866" max="5116" width="9.140625" style="9"/>
    <col min="5117" max="5117" width="55.7109375" style="9" customWidth="1"/>
    <col min="5118" max="5118" width="12" style="9" customWidth="1"/>
    <col min="5119" max="5119" width="8.28515625" style="9" customWidth="1"/>
    <col min="5120" max="5120" width="14.42578125" style="9" customWidth="1"/>
    <col min="5121" max="5121" width="11.42578125" style="9" customWidth="1"/>
    <col min="5122" max="5372" width="9.140625" style="9"/>
    <col min="5373" max="5373" width="55.7109375" style="9" customWidth="1"/>
    <col min="5374" max="5374" width="12" style="9" customWidth="1"/>
    <col min="5375" max="5375" width="8.28515625" style="9" customWidth="1"/>
    <col min="5376" max="5376" width="14.42578125" style="9" customWidth="1"/>
    <col min="5377" max="5377" width="11.42578125" style="9" customWidth="1"/>
    <col min="5378" max="5628" width="9.140625" style="9"/>
    <col min="5629" max="5629" width="55.7109375" style="9" customWidth="1"/>
    <col min="5630" max="5630" width="12" style="9" customWidth="1"/>
    <col min="5631" max="5631" width="8.28515625" style="9" customWidth="1"/>
    <col min="5632" max="5632" width="14.42578125" style="9" customWidth="1"/>
    <col min="5633" max="5633" width="11.42578125" style="9" customWidth="1"/>
    <col min="5634" max="5884" width="9.140625" style="9"/>
    <col min="5885" max="5885" width="55.7109375" style="9" customWidth="1"/>
    <col min="5886" max="5886" width="12" style="9" customWidth="1"/>
    <col min="5887" max="5887" width="8.28515625" style="9" customWidth="1"/>
    <col min="5888" max="5888" width="14.42578125" style="9" customWidth="1"/>
    <col min="5889" max="5889" width="11.42578125" style="9" customWidth="1"/>
    <col min="5890" max="6140" width="9.140625" style="9"/>
    <col min="6141" max="6141" width="55.7109375" style="9" customWidth="1"/>
    <col min="6142" max="6142" width="12" style="9" customWidth="1"/>
    <col min="6143" max="6143" width="8.28515625" style="9" customWidth="1"/>
    <col min="6144" max="6144" width="14.42578125" style="9" customWidth="1"/>
    <col min="6145" max="6145" width="11.42578125" style="9" customWidth="1"/>
    <col min="6146" max="6396" width="9.140625" style="9"/>
    <col min="6397" max="6397" width="55.7109375" style="9" customWidth="1"/>
    <col min="6398" max="6398" width="12" style="9" customWidth="1"/>
    <col min="6399" max="6399" width="8.28515625" style="9" customWidth="1"/>
    <col min="6400" max="6400" width="14.42578125" style="9" customWidth="1"/>
    <col min="6401" max="6401" width="11.42578125" style="9" customWidth="1"/>
    <col min="6402" max="6652" width="9.140625" style="9"/>
    <col min="6653" max="6653" width="55.7109375" style="9" customWidth="1"/>
    <col min="6654" max="6654" width="12" style="9" customWidth="1"/>
    <col min="6655" max="6655" width="8.28515625" style="9" customWidth="1"/>
    <col min="6656" max="6656" width="14.42578125" style="9" customWidth="1"/>
    <col min="6657" max="6657" width="11.42578125" style="9" customWidth="1"/>
    <col min="6658" max="6908" width="9.140625" style="9"/>
    <col min="6909" max="6909" width="55.7109375" style="9" customWidth="1"/>
    <col min="6910" max="6910" width="12" style="9" customWidth="1"/>
    <col min="6911" max="6911" width="8.28515625" style="9" customWidth="1"/>
    <col min="6912" max="6912" width="14.42578125" style="9" customWidth="1"/>
    <col min="6913" max="6913" width="11.42578125" style="9" customWidth="1"/>
    <col min="6914" max="7164" width="9.140625" style="9"/>
    <col min="7165" max="7165" width="55.7109375" style="9" customWidth="1"/>
    <col min="7166" max="7166" width="12" style="9" customWidth="1"/>
    <col min="7167" max="7167" width="8.28515625" style="9" customWidth="1"/>
    <col min="7168" max="7168" width="14.42578125" style="9" customWidth="1"/>
    <col min="7169" max="7169" width="11.42578125" style="9" customWidth="1"/>
    <col min="7170" max="7420" width="9.140625" style="9"/>
    <col min="7421" max="7421" width="55.7109375" style="9" customWidth="1"/>
    <col min="7422" max="7422" width="12" style="9" customWidth="1"/>
    <col min="7423" max="7423" width="8.28515625" style="9" customWidth="1"/>
    <col min="7424" max="7424" width="14.42578125" style="9" customWidth="1"/>
    <col min="7425" max="7425" width="11.42578125" style="9" customWidth="1"/>
    <col min="7426" max="7676" width="9.140625" style="9"/>
    <col min="7677" max="7677" width="55.7109375" style="9" customWidth="1"/>
    <col min="7678" max="7678" width="12" style="9" customWidth="1"/>
    <col min="7679" max="7679" width="8.28515625" style="9" customWidth="1"/>
    <col min="7680" max="7680" width="14.42578125" style="9" customWidth="1"/>
    <col min="7681" max="7681" width="11.42578125" style="9" customWidth="1"/>
    <col min="7682" max="7932" width="9.140625" style="9"/>
    <col min="7933" max="7933" width="55.7109375" style="9" customWidth="1"/>
    <col min="7934" max="7934" width="12" style="9" customWidth="1"/>
    <col min="7935" max="7935" width="8.28515625" style="9" customWidth="1"/>
    <col min="7936" max="7936" width="14.42578125" style="9" customWidth="1"/>
    <col min="7937" max="7937" width="11.42578125" style="9" customWidth="1"/>
    <col min="7938" max="8188" width="9.140625" style="9"/>
    <col min="8189" max="8189" width="55.7109375" style="9" customWidth="1"/>
    <col min="8190" max="8190" width="12" style="9" customWidth="1"/>
    <col min="8191" max="8191" width="8.28515625" style="9" customWidth="1"/>
    <col min="8192" max="8192" width="14.42578125" style="9" customWidth="1"/>
    <col min="8193" max="8193" width="11.42578125" style="9" customWidth="1"/>
    <col min="8194" max="8444" width="9.140625" style="9"/>
    <col min="8445" max="8445" width="55.7109375" style="9" customWidth="1"/>
    <col min="8446" max="8446" width="12" style="9" customWidth="1"/>
    <col min="8447" max="8447" width="8.28515625" style="9" customWidth="1"/>
    <col min="8448" max="8448" width="14.42578125" style="9" customWidth="1"/>
    <col min="8449" max="8449" width="11.42578125" style="9" customWidth="1"/>
    <col min="8450" max="8700" width="9.140625" style="9"/>
    <col min="8701" max="8701" width="55.7109375" style="9" customWidth="1"/>
    <col min="8702" max="8702" width="12" style="9" customWidth="1"/>
    <col min="8703" max="8703" width="8.28515625" style="9" customWidth="1"/>
    <col min="8704" max="8704" width="14.42578125" style="9" customWidth="1"/>
    <col min="8705" max="8705" width="11.42578125" style="9" customWidth="1"/>
    <col min="8706" max="8956" width="9.140625" style="9"/>
    <col min="8957" max="8957" width="55.7109375" style="9" customWidth="1"/>
    <col min="8958" max="8958" width="12" style="9" customWidth="1"/>
    <col min="8959" max="8959" width="8.28515625" style="9" customWidth="1"/>
    <col min="8960" max="8960" width="14.42578125" style="9" customWidth="1"/>
    <col min="8961" max="8961" width="11.42578125" style="9" customWidth="1"/>
    <col min="8962" max="9212" width="9.140625" style="9"/>
    <col min="9213" max="9213" width="55.7109375" style="9" customWidth="1"/>
    <col min="9214" max="9214" width="12" style="9" customWidth="1"/>
    <col min="9215" max="9215" width="8.28515625" style="9" customWidth="1"/>
    <col min="9216" max="9216" width="14.42578125" style="9" customWidth="1"/>
    <col min="9217" max="9217" width="11.42578125" style="9" customWidth="1"/>
    <col min="9218" max="9468" width="9.140625" style="9"/>
    <col min="9469" max="9469" width="55.7109375" style="9" customWidth="1"/>
    <col min="9470" max="9470" width="12" style="9" customWidth="1"/>
    <col min="9471" max="9471" width="8.28515625" style="9" customWidth="1"/>
    <col min="9472" max="9472" width="14.42578125" style="9" customWidth="1"/>
    <col min="9473" max="9473" width="11.42578125" style="9" customWidth="1"/>
    <col min="9474" max="9724" width="9.140625" style="9"/>
    <col min="9725" max="9725" width="55.7109375" style="9" customWidth="1"/>
    <col min="9726" max="9726" width="12" style="9" customWidth="1"/>
    <col min="9727" max="9727" width="8.28515625" style="9" customWidth="1"/>
    <col min="9728" max="9728" width="14.42578125" style="9" customWidth="1"/>
    <col min="9729" max="9729" width="11.42578125" style="9" customWidth="1"/>
    <col min="9730" max="9980" width="9.140625" style="9"/>
    <col min="9981" max="9981" width="55.7109375" style="9" customWidth="1"/>
    <col min="9982" max="9982" width="12" style="9" customWidth="1"/>
    <col min="9983" max="9983" width="8.28515625" style="9" customWidth="1"/>
    <col min="9984" max="9984" width="14.42578125" style="9" customWidth="1"/>
    <col min="9985" max="9985" width="11.42578125" style="9" customWidth="1"/>
    <col min="9986" max="10236" width="9.140625" style="9"/>
    <col min="10237" max="10237" width="55.7109375" style="9" customWidth="1"/>
    <col min="10238" max="10238" width="12" style="9" customWidth="1"/>
    <col min="10239" max="10239" width="8.28515625" style="9" customWidth="1"/>
    <col min="10240" max="10240" width="14.42578125" style="9" customWidth="1"/>
    <col min="10241" max="10241" width="11.42578125" style="9" customWidth="1"/>
    <col min="10242" max="10492" width="9.140625" style="9"/>
    <col min="10493" max="10493" width="55.7109375" style="9" customWidth="1"/>
    <col min="10494" max="10494" width="12" style="9" customWidth="1"/>
    <col min="10495" max="10495" width="8.28515625" style="9" customWidth="1"/>
    <col min="10496" max="10496" width="14.42578125" style="9" customWidth="1"/>
    <col min="10497" max="10497" width="11.42578125" style="9" customWidth="1"/>
    <col min="10498" max="10748" width="9.140625" style="9"/>
    <col min="10749" max="10749" width="55.7109375" style="9" customWidth="1"/>
    <col min="10750" max="10750" width="12" style="9" customWidth="1"/>
    <col min="10751" max="10751" width="8.28515625" style="9" customWidth="1"/>
    <col min="10752" max="10752" width="14.42578125" style="9" customWidth="1"/>
    <col min="10753" max="10753" width="11.42578125" style="9" customWidth="1"/>
    <col min="10754" max="11004" width="9.140625" style="9"/>
    <col min="11005" max="11005" width="55.7109375" style="9" customWidth="1"/>
    <col min="11006" max="11006" width="12" style="9" customWidth="1"/>
    <col min="11007" max="11007" width="8.28515625" style="9" customWidth="1"/>
    <col min="11008" max="11008" width="14.42578125" style="9" customWidth="1"/>
    <col min="11009" max="11009" width="11.42578125" style="9" customWidth="1"/>
    <col min="11010" max="11260" width="9.140625" style="9"/>
    <col min="11261" max="11261" width="55.7109375" style="9" customWidth="1"/>
    <col min="11262" max="11262" width="12" style="9" customWidth="1"/>
    <col min="11263" max="11263" width="8.28515625" style="9" customWidth="1"/>
    <col min="11264" max="11264" width="14.42578125" style="9" customWidth="1"/>
    <col min="11265" max="11265" width="11.42578125" style="9" customWidth="1"/>
    <col min="11266" max="11516" width="9.140625" style="9"/>
    <col min="11517" max="11517" width="55.7109375" style="9" customWidth="1"/>
    <col min="11518" max="11518" width="12" style="9" customWidth="1"/>
    <col min="11519" max="11519" width="8.28515625" style="9" customWidth="1"/>
    <col min="11520" max="11520" width="14.42578125" style="9" customWidth="1"/>
    <col min="11521" max="11521" width="11.42578125" style="9" customWidth="1"/>
    <col min="11522" max="11772" width="9.140625" style="9"/>
    <col min="11773" max="11773" width="55.7109375" style="9" customWidth="1"/>
    <col min="11774" max="11774" width="12" style="9" customWidth="1"/>
    <col min="11775" max="11775" width="8.28515625" style="9" customWidth="1"/>
    <col min="11776" max="11776" width="14.42578125" style="9" customWidth="1"/>
    <col min="11777" max="11777" width="11.42578125" style="9" customWidth="1"/>
    <col min="11778" max="12028" width="9.140625" style="9"/>
    <col min="12029" max="12029" width="55.7109375" style="9" customWidth="1"/>
    <col min="12030" max="12030" width="12" style="9" customWidth="1"/>
    <col min="12031" max="12031" width="8.28515625" style="9" customWidth="1"/>
    <col min="12032" max="12032" width="14.42578125" style="9" customWidth="1"/>
    <col min="12033" max="12033" width="11.42578125" style="9" customWidth="1"/>
    <col min="12034" max="12284" width="9.140625" style="9"/>
    <col min="12285" max="12285" width="55.7109375" style="9" customWidth="1"/>
    <col min="12286" max="12286" width="12" style="9" customWidth="1"/>
    <col min="12287" max="12287" width="8.28515625" style="9" customWidth="1"/>
    <col min="12288" max="12288" width="14.42578125" style="9" customWidth="1"/>
    <col min="12289" max="12289" width="11.42578125" style="9" customWidth="1"/>
    <col min="12290" max="12540" width="9.140625" style="9"/>
    <col min="12541" max="12541" width="55.7109375" style="9" customWidth="1"/>
    <col min="12542" max="12542" width="12" style="9" customWidth="1"/>
    <col min="12543" max="12543" width="8.28515625" style="9" customWidth="1"/>
    <col min="12544" max="12544" width="14.42578125" style="9" customWidth="1"/>
    <col min="12545" max="12545" width="11.42578125" style="9" customWidth="1"/>
    <col min="12546" max="12796" width="9.140625" style="9"/>
    <col min="12797" max="12797" width="55.7109375" style="9" customWidth="1"/>
    <col min="12798" max="12798" width="12" style="9" customWidth="1"/>
    <col min="12799" max="12799" width="8.28515625" style="9" customWidth="1"/>
    <col min="12800" max="12800" width="14.42578125" style="9" customWidth="1"/>
    <col min="12801" max="12801" width="11.42578125" style="9" customWidth="1"/>
    <col min="12802" max="13052" width="9.140625" style="9"/>
    <col min="13053" max="13053" width="55.7109375" style="9" customWidth="1"/>
    <col min="13054" max="13054" width="12" style="9" customWidth="1"/>
    <col min="13055" max="13055" width="8.28515625" style="9" customWidth="1"/>
    <col min="13056" max="13056" width="14.42578125" style="9" customWidth="1"/>
    <col min="13057" max="13057" width="11.42578125" style="9" customWidth="1"/>
    <col min="13058" max="13308" width="9.140625" style="9"/>
    <col min="13309" max="13309" width="55.7109375" style="9" customWidth="1"/>
    <col min="13310" max="13310" width="12" style="9" customWidth="1"/>
    <col min="13311" max="13311" width="8.28515625" style="9" customWidth="1"/>
    <col min="13312" max="13312" width="14.42578125" style="9" customWidth="1"/>
    <col min="13313" max="13313" width="11.42578125" style="9" customWidth="1"/>
    <col min="13314" max="13564" width="9.140625" style="9"/>
    <col min="13565" max="13565" width="55.7109375" style="9" customWidth="1"/>
    <col min="13566" max="13566" width="12" style="9" customWidth="1"/>
    <col min="13567" max="13567" width="8.28515625" style="9" customWidth="1"/>
    <col min="13568" max="13568" width="14.42578125" style="9" customWidth="1"/>
    <col min="13569" max="13569" width="11.42578125" style="9" customWidth="1"/>
    <col min="13570" max="13820" width="9.140625" style="9"/>
    <col min="13821" max="13821" width="55.7109375" style="9" customWidth="1"/>
    <col min="13822" max="13822" width="12" style="9" customWidth="1"/>
    <col min="13823" max="13823" width="8.28515625" style="9" customWidth="1"/>
    <col min="13824" max="13824" width="14.42578125" style="9" customWidth="1"/>
    <col min="13825" max="13825" width="11.42578125" style="9" customWidth="1"/>
    <col min="13826" max="14076" width="9.140625" style="9"/>
    <col min="14077" max="14077" width="55.7109375" style="9" customWidth="1"/>
    <col min="14078" max="14078" width="12" style="9" customWidth="1"/>
    <col min="14079" max="14079" width="8.28515625" style="9" customWidth="1"/>
    <col min="14080" max="14080" width="14.42578125" style="9" customWidth="1"/>
    <col min="14081" max="14081" width="11.42578125" style="9" customWidth="1"/>
    <col min="14082" max="14332" width="9.140625" style="9"/>
    <col min="14333" max="14333" width="55.7109375" style="9" customWidth="1"/>
    <col min="14334" max="14334" width="12" style="9" customWidth="1"/>
    <col min="14335" max="14335" width="8.28515625" style="9" customWidth="1"/>
    <col min="14336" max="14336" width="14.42578125" style="9" customWidth="1"/>
    <col min="14337" max="14337" width="11.42578125" style="9" customWidth="1"/>
    <col min="14338" max="14588" width="9.140625" style="9"/>
    <col min="14589" max="14589" width="55.7109375" style="9" customWidth="1"/>
    <col min="14590" max="14590" width="12" style="9" customWidth="1"/>
    <col min="14591" max="14591" width="8.28515625" style="9" customWidth="1"/>
    <col min="14592" max="14592" width="14.42578125" style="9" customWidth="1"/>
    <col min="14593" max="14593" width="11.42578125" style="9" customWidth="1"/>
    <col min="14594" max="14844" width="9.140625" style="9"/>
    <col min="14845" max="14845" width="55.7109375" style="9" customWidth="1"/>
    <col min="14846" max="14846" width="12" style="9" customWidth="1"/>
    <col min="14847" max="14847" width="8.28515625" style="9" customWidth="1"/>
    <col min="14848" max="14848" width="14.42578125" style="9" customWidth="1"/>
    <col min="14849" max="14849" width="11.42578125" style="9" customWidth="1"/>
    <col min="14850" max="15100" width="9.140625" style="9"/>
    <col min="15101" max="15101" width="55.7109375" style="9" customWidth="1"/>
    <col min="15102" max="15102" width="12" style="9" customWidth="1"/>
    <col min="15103" max="15103" width="8.28515625" style="9" customWidth="1"/>
    <col min="15104" max="15104" width="14.42578125" style="9" customWidth="1"/>
    <col min="15105" max="15105" width="11.42578125" style="9" customWidth="1"/>
    <col min="15106" max="15356" width="9.140625" style="9"/>
    <col min="15357" max="15357" width="55.7109375" style="9" customWidth="1"/>
    <col min="15358" max="15358" width="12" style="9" customWidth="1"/>
    <col min="15359" max="15359" width="8.28515625" style="9" customWidth="1"/>
    <col min="15360" max="15360" width="14.42578125" style="9" customWidth="1"/>
    <col min="15361" max="15361" width="11.42578125" style="9" customWidth="1"/>
    <col min="15362" max="15612" width="9.140625" style="9"/>
    <col min="15613" max="15613" width="55.7109375" style="9" customWidth="1"/>
    <col min="15614" max="15614" width="12" style="9" customWidth="1"/>
    <col min="15615" max="15615" width="8.28515625" style="9" customWidth="1"/>
    <col min="15616" max="15616" width="14.42578125" style="9" customWidth="1"/>
    <col min="15617" max="15617" width="11.42578125" style="9" customWidth="1"/>
    <col min="15618" max="15868" width="9.140625" style="9"/>
    <col min="15869" max="15869" width="55.7109375" style="9" customWidth="1"/>
    <col min="15870" max="15870" width="12" style="9" customWidth="1"/>
    <col min="15871" max="15871" width="8.28515625" style="9" customWidth="1"/>
    <col min="15872" max="15872" width="14.42578125" style="9" customWidth="1"/>
    <col min="15873" max="15873" width="11.42578125" style="9" customWidth="1"/>
    <col min="15874" max="16124" width="9.140625" style="9"/>
    <col min="16125" max="16125" width="55.7109375"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5" s="6" customFormat="1" ht="18.75" x14ac:dyDescent="0.3">
      <c r="A1" s="168" t="s">
        <v>206</v>
      </c>
      <c r="B1" s="168"/>
      <c r="C1" s="168"/>
      <c r="D1" s="168"/>
      <c r="E1" s="168"/>
    </row>
    <row r="2" spans="1:5" s="6" customFormat="1" ht="18.75" customHeight="1" x14ac:dyDescent="0.3">
      <c r="A2" s="168" t="s">
        <v>269</v>
      </c>
      <c r="B2" s="168"/>
      <c r="C2" s="168"/>
      <c r="D2" s="168"/>
      <c r="E2" s="168"/>
    </row>
    <row r="3" spans="1:5" s="6" customFormat="1" ht="18.75" customHeight="1" x14ac:dyDescent="0.3">
      <c r="A3" s="168" t="s">
        <v>11</v>
      </c>
      <c r="B3" s="168"/>
      <c r="C3" s="168"/>
      <c r="D3" s="168"/>
      <c r="E3" s="168"/>
    </row>
    <row r="4" spans="1:5" s="6" customFormat="1" ht="18.75" x14ac:dyDescent="0.3">
      <c r="A4" s="168" t="s">
        <v>292</v>
      </c>
      <c r="B4" s="168"/>
      <c r="C4" s="168"/>
      <c r="D4" s="168"/>
      <c r="E4" s="168"/>
    </row>
    <row r="5" spans="1:5" s="6" customFormat="1" ht="18.75" customHeight="1" x14ac:dyDescent="0.3">
      <c r="A5" s="168" t="s">
        <v>290</v>
      </c>
      <c r="B5" s="168"/>
      <c r="C5" s="168"/>
      <c r="D5" s="168"/>
      <c r="E5" s="168"/>
    </row>
    <row r="6" spans="1:5" s="6" customFormat="1" ht="18.75" customHeight="1" x14ac:dyDescent="0.3">
      <c r="A6" s="168" t="s">
        <v>11</v>
      </c>
      <c r="B6" s="168"/>
      <c r="C6" s="168"/>
      <c r="D6" s="168"/>
      <c r="E6" s="168"/>
    </row>
    <row r="7" spans="1:5" s="6" customFormat="1" ht="18.75" customHeight="1" x14ac:dyDescent="0.3">
      <c r="A7" s="168" t="s">
        <v>248</v>
      </c>
      <c r="B7" s="168"/>
      <c r="C7" s="168"/>
      <c r="D7" s="168"/>
      <c r="E7" s="168"/>
    </row>
    <row r="8" spans="1:5" ht="18.75" x14ac:dyDescent="0.3">
      <c r="A8" s="169"/>
      <c r="B8" s="169"/>
      <c r="C8" s="169"/>
      <c r="D8" s="169"/>
    </row>
    <row r="9" spans="1:5" ht="115.5" customHeight="1" x14ac:dyDescent="0.3">
      <c r="A9" s="170" t="s">
        <v>284</v>
      </c>
      <c r="B9" s="170"/>
      <c r="C9" s="170"/>
      <c r="D9" s="170"/>
      <c r="E9" s="170"/>
    </row>
    <row r="10" spans="1:5" s="11" customFormat="1" x14ac:dyDescent="0.25">
      <c r="A10" s="164"/>
      <c r="B10" s="164"/>
      <c r="C10" s="164"/>
      <c r="D10" s="164"/>
      <c r="E10" s="164"/>
    </row>
    <row r="11" spans="1:5" s="11" customFormat="1" x14ac:dyDescent="0.25">
      <c r="A11" s="165" t="s">
        <v>68</v>
      </c>
      <c r="B11" s="165" t="s">
        <v>70</v>
      </c>
      <c r="C11" s="165" t="s">
        <v>71</v>
      </c>
      <c r="D11" s="167" t="s">
        <v>102</v>
      </c>
      <c r="E11" s="167"/>
    </row>
    <row r="12" spans="1:5" s="11" customFormat="1" ht="18.75" x14ac:dyDescent="0.25">
      <c r="A12" s="166"/>
      <c r="B12" s="166"/>
      <c r="C12" s="166"/>
      <c r="D12" s="35" t="s">
        <v>251</v>
      </c>
      <c r="E12" s="79" t="s">
        <v>252</v>
      </c>
    </row>
    <row r="13" spans="1:5" s="11" customFormat="1" x14ac:dyDescent="0.25">
      <c r="A13" s="5">
        <v>1</v>
      </c>
      <c r="B13" s="5">
        <v>2</v>
      </c>
      <c r="C13" s="5">
        <v>3</v>
      </c>
      <c r="D13" s="5">
        <v>4</v>
      </c>
      <c r="E13" s="5">
        <v>5</v>
      </c>
    </row>
    <row r="14" spans="1:5" s="11" customFormat="1" ht="18.75" x14ac:dyDescent="0.3">
      <c r="A14" s="26" t="s">
        <v>29</v>
      </c>
      <c r="B14" s="51"/>
      <c r="C14" s="51"/>
      <c r="D14" s="55">
        <f>D15+D23+D26+D29+D32+D36+D41+D53</f>
        <v>4840</v>
      </c>
      <c r="E14" s="55">
        <f>E15+E23+E26+E29+E32+E36+E41+E53</f>
        <v>4845.2999999999993</v>
      </c>
    </row>
    <row r="15" spans="1:5" s="11" customFormat="1" ht="112.5" x14ac:dyDescent="0.3">
      <c r="A15" s="71" t="s">
        <v>271</v>
      </c>
      <c r="B15" s="50" t="s">
        <v>231</v>
      </c>
      <c r="C15" s="51"/>
      <c r="D15" s="62">
        <f>D16+D18</f>
        <v>2372.6</v>
      </c>
      <c r="E15" s="62">
        <f>E16+E18</f>
        <v>2372.6</v>
      </c>
    </row>
    <row r="16" spans="1:5" s="11" customFormat="1" ht="18.75" x14ac:dyDescent="0.3">
      <c r="A16" s="21" t="s">
        <v>221</v>
      </c>
      <c r="B16" s="52" t="s">
        <v>232</v>
      </c>
      <c r="C16" s="23"/>
      <c r="D16" s="57">
        <f>D17</f>
        <v>620.29999999999995</v>
      </c>
      <c r="E16" s="57">
        <f>E17</f>
        <v>620.29999999999995</v>
      </c>
    </row>
    <row r="17" spans="1:5" s="11" customFormat="1" ht="96.75" customHeight="1" x14ac:dyDescent="0.3">
      <c r="A17" s="21" t="s">
        <v>76</v>
      </c>
      <c r="B17" s="52" t="s">
        <v>232</v>
      </c>
      <c r="C17" s="23">
        <v>100</v>
      </c>
      <c r="D17" s="119">
        <v>620.29999999999995</v>
      </c>
      <c r="E17" s="119">
        <v>620.29999999999995</v>
      </c>
    </row>
    <row r="18" spans="1:5" s="11" customFormat="1" ht="74.25" customHeight="1" x14ac:dyDescent="0.3">
      <c r="A18" s="21" t="s">
        <v>79</v>
      </c>
      <c r="B18" s="23"/>
      <c r="C18" s="23"/>
      <c r="D18" s="57">
        <f>D19</f>
        <v>1752.3</v>
      </c>
      <c r="E18" s="57">
        <f>E19</f>
        <v>1752.3</v>
      </c>
    </row>
    <row r="19" spans="1:5" s="11" customFormat="1" ht="37.5" x14ac:dyDescent="0.3">
      <c r="A19" s="21" t="s">
        <v>75</v>
      </c>
      <c r="B19" s="52" t="s">
        <v>233</v>
      </c>
      <c r="C19" s="23"/>
      <c r="D19" s="57">
        <f>SUM(D20:D22)</f>
        <v>1752.3</v>
      </c>
      <c r="E19" s="57">
        <f>SUM(E20:E22)</f>
        <v>1752.3</v>
      </c>
    </row>
    <row r="20" spans="1:5" s="11" customFormat="1" ht="94.5" customHeight="1" x14ac:dyDescent="0.3">
      <c r="A20" s="21" t="s">
        <v>76</v>
      </c>
      <c r="B20" s="52" t="s">
        <v>233</v>
      </c>
      <c r="C20" s="23">
        <v>100</v>
      </c>
      <c r="D20" s="119">
        <v>1040.2</v>
      </c>
      <c r="E20" s="119">
        <v>1040.2</v>
      </c>
    </row>
    <row r="21" spans="1:5" s="7" customFormat="1" ht="37.5" x14ac:dyDescent="0.3">
      <c r="A21" s="21" t="s">
        <v>77</v>
      </c>
      <c r="B21" s="52" t="s">
        <v>233</v>
      </c>
      <c r="C21" s="23">
        <v>200</v>
      </c>
      <c r="D21" s="119">
        <v>657.4</v>
      </c>
      <c r="E21" s="119">
        <v>657.4</v>
      </c>
    </row>
    <row r="22" spans="1:5" s="11" customFormat="1" ht="18.75" x14ac:dyDescent="0.3">
      <c r="A22" s="21" t="s">
        <v>78</v>
      </c>
      <c r="B22" s="52" t="s">
        <v>233</v>
      </c>
      <c r="C22" s="23">
        <v>800</v>
      </c>
      <c r="D22" s="119">
        <v>54.7</v>
      </c>
      <c r="E22" s="119">
        <v>54.7</v>
      </c>
    </row>
    <row r="23" spans="1:5" s="11" customFormat="1" ht="18.75" x14ac:dyDescent="0.3">
      <c r="A23" s="26" t="s">
        <v>83</v>
      </c>
      <c r="B23" s="51">
        <v>9900000000</v>
      </c>
      <c r="C23" s="51"/>
      <c r="D23" s="62">
        <f>D24</f>
        <v>1</v>
      </c>
      <c r="E23" s="62">
        <f>E24</f>
        <v>1</v>
      </c>
    </row>
    <row r="24" spans="1:5" s="11" customFormat="1" ht="18.75" x14ac:dyDescent="0.3">
      <c r="A24" s="21" t="s">
        <v>84</v>
      </c>
      <c r="B24" s="23">
        <v>9900007500</v>
      </c>
      <c r="C24" s="23"/>
      <c r="D24" s="57">
        <f>D25</f>
        <v>1</v>
      </c>
      <c r="E24" s="57">
        <f>E25</f>
        <v>1</v>
      </c>
    </row>
    <row r="25" spans="1:5" s="11" customFormat="1" ht="18.75" x14ac:dyDescent="0.3">
      <c r="A25" s="21" t="s">
        <v>78</v>
      </c>
      <c r="B25" s="72">
        <v>9900007500</v>
      </c>
      <c r="C25" s="23">
        <v>800</v>
      </c>
      <c r="D25" s="57">
        <v>1</v>
      </c>
      <c r="E25" s="57">
        <v>1</v>
      </c>
    </row>
    <row r="26" spans="1:5" s="8" customFormat="1" ht="45.75" customHeight="1" x14ac:dyDescent="0.25">
      <c r="A26" s="118" t="s">
        <v>283</v>
      </c>
      <c r="B26" s="109" t="s">
        <v>282</v>
      </c>
      <c r="C26" s="110"/>
      <c r="D26" s="136">
        <f>SUM(D27:D28)</f>
        <v>392.6</v>
      </c>
      <c r="E26" s="136">
        <f>SUM(E27:E28)</f>
        <v>392.6</v>
      </c>
    </row>
    <row r="27" spans="1:5" ht="31.5" customHeight="1" x14ac:dyDescent="0.25">
      <c r="A27" s="118" t="s">
        <v>77</v>
      </c>
      <c r="B27" s="114">
        <v>1200002040</v>
      </c>
      <c r="C27" s="114">
        <v>200</v>
      </c>
      <c r="D27" s="137">
        <v>391.6</v>
      </c>
      <c r="E27" s="137">
        <v>391.6</v>
      </c>
    </row>
    <row r="28" spans="1:5" x14ac:dyDescent="0.25">
      <c r="A28" s="118" t="s">
        <v>78</v>
      </c>
      <c r="B28" s="114">
        <v>1200092360</v>
      </c>
      <c r="C28" s="114">
        <v>800</v>
      </c>
      <c r="D28" s="135">
        <v>1</v>
      </c>
      <c r="E28" s="135">
        <v>1</v>
      </c>
    </row>
    <row r="29" spans="1:5" s="8" customFormat="1" ht="18.75" x14ac:dyDescent="0.3">
      <c r="A29" s="26" t="s">
        <v>83</v>
      </c>
      <c r="B29" s="51">
        <v>9900000000</v>
      </c>
      <c r="C29" s="51"/>
      <c r="D29" s="62">
        <f>D30</f>
        <v>55.3</v>
      </c>
      <c r="E29" s="62">
        <f>E30</f>
        <v>57</v>
      </c>
    </row>
    <row r="30" spans="1:5" ht="75" x14ac:dyDescent="0.3">
      <c r="A30" s="21" t="s">
        <v>210</v>
      </c>
      <c r="B30" s="72">
        <v>9900051180</v>
      </c>
      <c r="C30" s="23"/>
      <c r="D30" s="57">
        <f>D31</f>
        <v>55.3</v>
      </c>
      <c r="E30" s="57">
        <f>E31</f>
        <v>57</v>
      </c>
    </row>
    <row r="31" spans="1:5" ht="18.75" x14ac:dyDescent="0.3">
      <c r="A31" s="21" t="s">
        <v>95</v>
      </c>
      <c r="B31" s="23">
        <v>9900051180</v>
      </c>
      <c r="C31" s="23">
        <v>100</v>
      </c>
      <c r="D31" s="57">
        <v>55.3</v>
      </c>
      <c r="E31" s="57">
        <v>57</v>
      </c>
    </row>
    <row r="32" spans="1:5" ht="93.75" x14ac:dyDescent="0.3">
      <c r="A32" s="86" t="s">
        <v>276</v>
      </c>
      <c r="B32" s="51">
        <v>1600000000</v>
      </c>
      <c r="C32" s="51"/>
      <c r="D32" s="62">
        <f>D33</f>
        <v>368.90000000000003</v>
      </c>
      <c r="E32" s="62">
        <f>E33</f>
        <v>368.90000000000003</v>
      </c>
    </row>
    <row r="33" spans="1:5" s="8" customFormat="1" ht="37.5" x14ac:dyDescent="0.3">
      <c r="A33" s="21" t="s">
        <v>213</v>
      </c>
      <c r="B33" s="102">
        <v>1600024300</v>
      </c>
      <c r="C33" s="23"/>
      <c r="D33" s="57">
        <f>SUM(D34:D35)</f>
        <v>368.90000000000003</v>
      </c>
      <c r="E33" s="57">
        <f>SUM(E34:E35)</f>
        <v>368.90000000000003</v>
      </c>
    </row>
    <row r="34" spans="1:5" s="59" customFormat="1" ht="90.75" customHeight="1" x14ac:dyDescent="0.3">
      <c r="A34" s="104" t="s">
        <v>76</v>
      </c>
      <c r="B34" s="105">
        <v>1600024300</v>
      </c>
      <c r="C34" s="105">
        <v>100</v>
      </c>
      <c r="D34" s="119">
        <v>294.10000000000002</v>
      </c>
      <c r="E34" s="119">
        <v>294.10000000000002</v>
      </c>
    </row>
    <row r="35" spans="1:5" s="59" customFormat="1" ht="37.5" x14ac:dyDescent="0.3">
      <c r="A35" s="104" t="s">
        <v>77</v>
      </c>
      <c r="B35" s="105">
        <v>1600024300</v>
      </c>
      <c r="C35" s="105">
        <v>200</v>
      </c>
      <c r="D35" s="119">
        <v>74.8</v>
      </c>
      <c r="E35" s="119">
        <v>74.8</v>
      </c>
    </row>
    <row r="36" spans="1:5" s="8" customFormat="1" ht="75" x14ac:dyDescent="0.3">
      <c r="A36" s="129" t="s">
        <v>255</v>
      </c>
      <c r="B36" s="51">
        <v>2100000000</v>
      </c>
      <c r="C36" s="51"/>
      <c r="D36" s="62">
        <f>D37+D39</f>
        <v>130</v>
      </c>
      <c r="E36" s="62">
        <f>E37+E39</f>
        <v>130</v>
      </c>
    </row>
    <row r="37" spans="1:5" ht="18.75" x14ac:dyDescent="0.3">
      <c r="A37" s="21" t="s">
        <v>214</v>
      </c>
      <c r="B37" s="23">
        <v>2100003150</v>
      </c>
      <c r="C37" s="23"/>
      <c r="D37" s="57">
        <f>D38</f>
        <v>130</v>
      </c>
      <c r="E37" s="57">
        <f>E38</f>
        <v>130</v>
      </c>
    </row>
    <row r="38" spans="1:5" ht="36.75" customHeight="1" x14ac:dyDescent="0.3">
      <c r="A38" s="21" t="s">
        <v>77</v>
      </c>
      <c r="B38" s="72">
        <v>2100003150</v>
      </c>
      <c r="C38" s="23">
        <v>200</v>
      </c>
      <c r="D38" s="57">
        <v>130</v>
      </c>
      <c r="E38" s="57">
        <v>130</v>
      </c>
    </row>
    <row r="39" spans="1:5" ht="93.75" hidden="1" x14ac:dyDescent="0.3">
      <c r="A39" s="21" t="s">
        <v>219</v>
      </c>
      <c r="B39" s="23">
        <v>21000074040</v>
      </c>
      <c r="C39" s="23"/>
      <c r="D39" s="57">
        <v>0</v>
      </c>
      <c r="E39" s="57">
        <v>0</v>
      </c>
    </row>
    <row r="40" spans="1:5" ht="37.5" hidden="1" x14ac:dyDescent="0.3">
      <c r="A40" s="21" t="s">
        <v>77</v>
      </c>
      <c r="B40" s="72">
        <v>21000074040</v>
      </c>
      <c r="C40" s="23">
        <v>200</v>
      </c>
      <c r="D40" s="57">
        <v>0</v>
      </c>
      <c r="E40" s="57">
        <v>0</v>
      </c>
    </row>
    <row r="41" spans="1:5" ht="117" customHeight="1" x14ac:dyDescent="0.3">
      <c r="A41" s="71" t="s">
        <v>274</v>
      </c>
      <c r="B41" s="51">
        <v>2000000000</v>
      </c>
      <c r="C41" s="51"/>
      <c r="D41" s="62">
        <f>D42+D46+D51</f>
        <v>1421.7</v>
      </c>
      <c r="E41" s="62">
        <f>E42+E46+E51</f>
        <v>1327.3</v>
      </c>
    </row>
    <row r="42" spans="1:5" s="61" customFormat="1" ht="18.75" customHeight="1" x14ac:dyDescent="0.3">
      <c r="A42" s="104" t="s">
        <v>90</v>
      </c>
      <c r="B42" s="51"/>
      <c r="C42" s="51"/>
      <c r="D42" s="62">
        <f>D43</f>
        <v>370</v>
      </c>
      <c r="E42" s="62">
        <f>E43</f>
        <v>370</v>
      </c>
    </row>
    <row r="43" spans="1:5" s="8" customFormat="1" ht="18.75" x14ac:dyDescent="0.3">
      <c r="A43" s="21" t="s">
        <v>101</v>
      </c>
      <c r="B43" s="122" t="s">
        <v>254</v>
      </c>
      <c r="C43" s="23"/>
      <c r="D43" s="57">
        <f>SUM(D44:D45)</f>
        <v>370</v>
      </c>
      <c r="E43" s="57">
        <f>SUM(E44:E45)</f>
        <v>370</v>
      </c>
    </row>
    <row r="44" spans="1:5" ht="37.5" x14ac:dyDescent="0.3">
      <c r="A44" s="21" t="s">
        <v>77</v>
      </c>
      <c r="B44" s="122" t="s">
        <v>254</v>
      </c>
      <c r="C44" s="23">
        <v>200</v>
      </c>
      <c r="D44" s="119">
        <v>370</v>
      </c>
      <c r="E44" s="119">
        <v>370</v>
      </c>
    </row>
    <row r="45" spans="1:5" ht="2.25" hidden="1" customHeight="1" x14ac:dyDescent="0.3">
      <c r="A45" s="76" t="s">
        <v>78</v>
      </c>
      <c r="B45" s="122" t="s">
        <v>254</v>
      </c>
      <c r="C45" s="77">
        <v>800</v>
      </c>
      <c r="D45" s="119"/>
      <c r="E45" s="119"/>
    </row>
    <row r="46" spans="1:5" ht="18" customHeight="1" x14ac:dyDescent="0.3">
      <c r="A46" s="101" t="s">
        <v>92</v>
      </c>
      <c r="B46" s="122"/>
      <c r="C46" s="102"/>
      <c r="D46" s="119">
        <f>D47+D50</f>
        <v>551.70000000000005</v>
      </c>
      <c r="E46" s="119">
        <f>E47+E50</f>
        <v>457.29999999999995</v>
      </c>
    </row>
    <row r="47" spans="1:5" ht="37.5" x14ac:dyDescent="0.3">
      <c r="A47" s="21" t="s">
        <v>94</v>
      </c>
      <c r="B47" s="23">
        <v>2000006050</v>
      </c>
      <c r="C47" s="23"/>
      <c r="D47" s="57">
        <f>D48+D49</f>
        <v>541.70000000000005</v>
      </c>
      <c r="E47" s="57">
        <f>E48+E49</f>
        <v>447.29999999999995</v>
      </c>
    </row>
    <row r="48" spans="1:5" ht="94.5" customHeight="1" x14ac:dyDescent="0.3">
      <c r="A48" s="87" t="s">
        <v>76</v>
      </c>
      <c r="B48" s="72">
        <v>2000006050</v>
      </c>
      <c r="C48" s="10">
        <v>100</v>
      </c>
      <c r="D48" s="119">
        <v>204.7</v>
      </c>
      <c r="E48" s="119">
        <v>204.7</v>
      </c>
    </row>
    <row r="49" spans="1:5" ht="37.5" x14ac:dyDescent="0.3">
      <c r="A49" s="87" t="s">
        <v>77</v>
      </c>
      <c r="B49" s="72">
        <v>2000006050</v>
      </c>
      <c r="C49" s="23">
        <v>200</v>
      </c>
      <c r="D49" s="119">
        <v>337</v>
      </c>
      <c r="E49" s="119">
        <v>242.6</v>
      </c>
    </row>
    <row r="50" spans="1:5" ht="37.5" x14ac:dyDescent="0.3">
      <c r="A50" s="101" t="s">
        <v>77</v>
      </c>
      <c r="B50" s="114">
        <v>2000006400</v>
      </c>
      <c r="C50" s="102">
        <v>200</v>
      </c>
      <c r="D50" s="119">
        <v>10</v>
      </c>
      <c r="E50" s="119">
        <v>10</v>
      </c>
    </row>
    <row r="51" spans="1:5" ht="37.5" x14ac:dyDescent="0.3">
      <c r="A51" s="78" t="s">
        <v>234</v>
      </c>
      <c r="B51" s="10">
        <v>2000074040</v>
      </c>
      <c r="C51" s="10"/>
      <c r="D51" s="57">
        <v>500</v>
      </c>
      <c r="E51" s="57">
        <f>E52</f>
        <v>500</v>
      </c>
    </row>
    <row r="52" spans="1:5" ht="37.5" x14ac:dyDescent="0.3">
      <c r="A52" s="87" t="s">
        <v>77</v>
      </c>
      <c r="B52" s="10">
        <v>2000074040</v>
      </c>
      <c r="C52" s="10">
        <v>200</v>
      </c>
      <c r="D52" s="57">
        <v>500</v>
      </c>
      <c r="E52" s="57">
        <v>500</v>
      </c>
    </row>
    <row r="53" spans="1:5" s="61" customFormat="1" ht="18.75" x14ac:dyDescent="0.3">
      <c r="A53" s="12" t="s">
        <v>97</v>
      </c>
      <c r="B53" s="58">
        <v>9999999</v>
      </c>
      <c r="C53" s="58"/>
      <c r="D53" s="126">
        <f>D54</f>
        <v>97.9</v>
      </c>
      <c r="E53" s="126">
        <f>E54</f>
        <v>195.9</v>
      </c>
    </row>
    <row r="54" spans="1:5" s="59" customFormat="1" ht="18.75" x14ac:dyDescent="0.3">
      <c r="A54" s="40" t="s">
        <v>98</v>
      </c>
      <c r="B54" s="60">
        <v>9999999</v>
      </c>
      <c r="C54" s="60">
        <v>999</v>
      </c>
      <c r="D54" s="128">
        <v>97.9</v>
      </c>
      <c r="E54" s="128">
        <v>195.9</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2018-11-29T12:22:17Z</dcterms:modified>
</cp:coreProperties>
</file>